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-30" windowWidth="34470" windowHeight="12165" activeTab="5"/>
  </bookViews>
  <sheets>
    <sheet name="FY 2011" sheetId="1" r:id="rId1"/>
    <sheet name="FY 2012" sheetId="6" r:id="rId2"/>
    <sheet name="FY 2013" sheetId="5" r:id="rId3"/>
    <sheet name="FY2014" sheetId="7" r:id="rId4"/>
    <sheet name="FY2015" sheetId="8" r:id="rId5"/>
    <sheet name="FY 2016" sheetId="9" r:id="rId6"/>
    <sheet name="FY 2017" sheetId="11" r:id="rId7"/>
  </sheets>
  <definedNames>
    <definedName name="_xlnm.Print_Area" localSheetId="0">'FY 2011'!$A$1:$N$63</definedName>
  </definedNames>
  <calcPr calcId="145621"/>
</workbook>
</file>

<file path=xl/calcChain.xml><?xml version="1.0" encoding="utf-8"?>
<calcChain xmlns="http://schemas.openxmlformats.org/spreadsheetml/2006/main">
  <c r="A18" i="11" l="1"/>
  <c r="A19" i="11" s="1"/>
  <c r="A18" i="9"/>
  <c r="H18" i="9" s="1"/>
  <c r="D60" i="11"/>
  <c r="B60" i="11"/>
  <c r="F58" i="11"/>
  <c r="K57" i="11"/>
  <c r="I57" i="11"/>
  <c r="L57" i="11" s="1"/>
  <c r="M58" i="11" s="1"/>
  <c r="E57" i="11"/>
  <c r="K56" i="11"/>
  <c r="I56" i="11"/>
  <c r="E56" i="11"/>
  <c r="K55" i="11"/>
  <c r="I55" i="11"/>
  <c r="E55" i="11"/>
  <c r="F56" i="11" s="1"/>
  <c r="K54" i="11"/>
  <c r="L54" i="11" s="1"/>
  <c r="I54" i="11"/>
  <c r="E54" i="11"/>
  <c r="K53" i="11"/>
  <c r="I53" i="11"/>
  <c r="E53" i="11"/>
  <c r="F54" i="11" s="1"/>
  <c r="K52" i="11"/>
  <c r="I52" i="11"/>
  <c r="E52" i="11"/>
  <c r="K51" i="11"/>
  <c r="I51" i="11"/>
  <c r="L51" i="11" s="1"/>
  <c r="E51" i="11"/>
  <c r="F52" i="11" s="1"/>
  <c r="L50" i="11"/>
  <c r="K50" i="11"/>
  <c r="I50" i="11"/>
  <c r="E50" i="11"/>
  <c r="K49" i="11"/>
  <c r="L49" i="11" s="1"/>
  <c r="M50" i="11" s="1"/>
  <c r="I49" i="11"/>
  <c r="E49" i="11"/>
  <c r="F50" i="11" s="1"/>
  <c r="L48" i="11"/>
  <c r="K48" i="11"/>
  <c r="I48" i="11"/>
  <c r="E48" i="11"/>
  <c r="K47" i="11"/>
  <c r="I47" i="11"/>
  <c r="E47" i="11"/>
  <c r="F48" i="11" s="1"/>
  <c r="K46" i="11"/>
  <c r="L46" i="11" s="1"/>
  <c r="I46" i="11"/>
  <c r="E46" i="11"/>
  <c r="K45" i="11"/>
  <c r="I45" i="11"/>
  <c r="E45" i="11"/>
  <c r="F46" i="11" s="1"/>
  <c r="K44" i="11"/>
  <c r="I44" i="11"/>
  <c r="L44" i="11" s="1"/>
  <c r="E44" i="11"/>
  <c r="K43" i="11"/>
  <c r="I43" i="11"/>
  <c r="E43" i="11"/>
  <c r="F44" i="11" s="1"/>
  <c r="K42" i="11"/>
  <c r="I42" i="11"/>
  <c r="L42" i="11" s="1"/>
  <c r="E42" i="11"/>
  <c r="K41" i="11"/>
  <c r="L41" i="11" s="1"/>
  <c r="I41" i="11"/>
  <c r="E41" i="11"/>
  <c r="F42" i="11" s="1"/>
  <c r="K40" i="11"/>
  <c r="I40" i="11"/>
  <c r="L40" i="11" s="1"/>
  <c r="E40" i="11"/>
  <c r="K39" i="11"/>
  <c r="L39" i="11" s="1"/>
  <c r="I39" i="11"/>
  <c r="E39" i="11"/>
  <c r="F40" i="11" s="1"/>
  <c r="K38" i="11"/>
  <c r="I38" i="11"/>
  <c r="L38" i="11" s="1"/>
  <c r="E38" i="11"/>
  <c r="K37" i="11"/>
  <c r="I37" i="11"/>
  <c r="E37" i="11"/>
  <c r="F38" i="11" s="1"/>
  <c r="K36" i="11"/>
  <c r="I36" i="11"/>
  <c r="L36" i="11" s="1"/>
  <c r="E36" i="11"/>
  <c r="K35" i="11"/>
  <c r="I35" i="11"/>
  <c r="E35" i="11"/>
  <c r="F36" i="11" s="1"/>
  <c r="L34" i="11"/>
  <c r="K34" i="11"/>
  <c r="I34" i="11"/>
  <c r="E34" i="11"/>
  <c r="K33" i="11"/>
  <c r="L33" i="11" s="1"/>
  <c r="M34" i="11" s="1"/>
  <c r="I33" i="11"/>
  <c r="E33" i="11"/>
  <c r="F34" i="11" s="1"/>
  <c r="K32" i="11"/>
  <c r="I32" i="11"/>
  <c r="E32" i="11"/>
  <c r="K31" i="11"/>
  <c r="I31" i="11"/>
  <c r="L31" i="11" s="1"/>
  <c r="E31" i="11"/>
  <c r="F32" i="11" s="1"/>
  <c r="K30" i="11"/>
  <c r="I30" i="11"/>
  <c r="L30" i="11" s="1"/>
  <c r="E30" i="11"/>
  <c r="K29" i="11"/>
  <c r="I29" i="11"/>
  <c r="L29" i="11" s="1"/>
  <c r="E29" i="11"/>
  <c r="F30" i="11" s="1"/>
  <c r="K28" i="11"/>
  <c r="I28" i="11"/>
  <c r="L28" i="11" s="1"/>
  <c r="E28" i="11"/>
  <c r="L27" i="11"/>
  <c r="K27" i="11"/>
  <c r="I27" i="11"/>
  <c r="E27" i="11"/>
  <c r="F28" i="11" s="1"/>
  <c r="K26" i="11"/>
  <c r="I26" i="11"/>
  <c r="E26" i="11"/>
  <c r="L25" i="11"/>
  <c r="K25" i="11"/>
  <c r="I25" i="11"/>
  <c r="E25" i="11"/>
  <c r="F26" i="11" s="1"/>
  <c r="K24" i="11"/>
  <c r="I24" i="11"/>
  <c r="L24" i="11" s="1"/>
  <c r="E24" i="11"/>
  <c r="K23" i="11"/>
  <c r="L23" i="11" s="1"/>
  <c r="I23" i="11"/>
  <c r="E23" i="11"/>
  <c r="F24" i="11" s="1"/>
  <c r="K22" i="11"/>
  <c r="I22" i="11"/>
  <c r="L22" i="11" s="1"/>
  <c r="E22" i="11"/>
  <c r="K21" i="11"/>
  <c r="J21" i="11"/>
  <c r="J23" i="11" s="1"/>
  <c r="J25" i="11" s="1"/>
  <c r="J27" i="11" s="1"/>
  <c r="J29" i="11" s="1"/>
  <c r="J31" i="11" s="1"/>
  <c r="J33" i="11" s="1"/>
  <c r="J35" i="11" s="1"/>
  <c r="J37" i="11" s="1"/>
  <c r="J39" i="11" s="1"/>
  <c r="J41" i="11" s="1"/>
  <c r="J43" i="11" s="1"/>
  <c r="J45" i="11" s="1"/>
  <c r="J47" i="11" s="1"/>
  <c r="J49" i="11" s="1"/>
  <c r="J51" i="11" s="1"/>
  <c r="J53" i="11" s="1"/>
  <c r="J55" i="11" s="1"/>
  <c r="J57" i="11" s="1"/>
  <c r="I21" i="11"/>
  <c r="L21" i="11" s="1"/>
  <c r="E21" i="11"/>
  <c r="F22" i="11" s="1"/>
  <c r="C21" i="11"/>
  <c r="C23" i="11" s="1"/>
  <c r="C25" i="11" s="1"/>
  <c r="C27" i="11" s="1"/>
  <c r="C29" i="11" s="1"/>
  <c r="C31" i="11" s="1"/>
  <c r="C33" i="11" s="1"/>
  <c r="C35" i="11" s="1"/>
  <c r="C37" i="11" s="1"/>
  <c r="C39" i="11" s="1"/>
  <c r="C41" i="11" s="1"/>
  <c r="C43" i="11" s="1"/>
  <c r="C45" i="11" s="1"/>
  <c r="C47" i="11" s="1"/>
  <c r="C49" i="11" s="1"/>
  <c r="C51" i="11" s="1"/>
  <c r="C53" i="11" s="1"/>
  <c r="C55" i="11" s="1"/>
  <c r="K20" i="11"/>
  <c r="I20" i="11"/>
  <c r="L20" i="11" s="1"/>
  <c r="E20" i="11"/>
  <c r="F20" i="11" s="1"/>
  <c r="K19" i="11"/>
  <c r="I19" i="11"/>
  <c r="E19" i="11"/>
  <c r="K18" i="11"/>
  <c r="I18" i="11"/>
  <c r="E18" i="11"/>
  <c r="E60" i="11" s="1"/>
  <c r="H17" i="11"/>
  <c r="M10" i="11"/>
  <c r="H17" i="9"/>
  <c r="M10" i="9"/>
  <c r="D60" i="9"/>
  <c r="B60" i="9"/>
  <c r="F58" i="9"/>
  <c r="K57" i="9"/>
  <c r="I57" i="9"/>
  <c r="E57" i="9"/>
  <c r="K56" i="9"/>
  <c r="I56" i="9"/>
  <c r="F56" i="9"/>
  <c r="E56" i="9"/>
  <c r="K55" i="9"/>
  <c r="I55" i="9"/>
  <c r="E55" i="9"/>
  <c r="K54" i="9"/>
  <c r="I54" i="9"/>
  <c r="L54" i="9" s="1"/>
  <c r="E54" i="9"/>
  <c r="K53" i="9"/>
  <c r="I53" i="9"/>
  <c r="L53" i="9" s="1"/>
  <c r="M54" i="9" s="1"/>
  <c r="E53" i="9"/>
  <c r="F54" i="9" s="1"/>
  <c r="K52" i="9"/>
  <c r="I52" i="9"/>
  <c r="L52" i="9" s="1"/>
  <c r="E52" i="9"/>
  <c r="K51" i="9"/>
  <c r="I51" i="9"/>
  <c r="E51" i="9"/>
  <c r="F52" i="9" s="1"/>
  <c r="K50" i="9"/>
  <c r="I50" i="9"/>
  <c r="E50" i="9"/>
  <c r="K49" i="9"/>
  <c r="I49" i="9"/>
  <c r="E49" i="9"/>
  <c r="F50" i="9" s="1"/>
  <c r="K48" i="9"/>
  <c r="I48" i="9"/>
  <c r="E48" i="9"/>
  <c r="F48" i="9" s="1"/>
  <c r="K47" i="9"/>
  <c r="I47" i="9"/>
  <c r="E47" i="9"/>
  <c r="K46" i="9"/>
  <c r="I46" i="9"/>
  <c r="E46" i="9"/>
  <c r="K45" i="9"/>
  <c r="I45" i="9"/>
  <c r="L45" i="9" s="1"/>
  <c r="E45" i="9"/>
  <c r="F46" i="9" s="1"/>
  <c r="K44" i="9"/>
  <c r="I44" i="9"/>
  <c r="L44" i="9" s="1"/>
  <c r="E44" i="9"/>
  <c r="K43" i="9"/>
  <c r="I43" i="9"/>
  <c r="E43" i="9"/>
  <c r="F44" i="9" s="1"/>
  <c r="K42" i="9"/>
  <c r="I42" i="9"/>
  <c r="L42" i="9" s="1"/>
  <c r="E42" i="9"/>
  <c r="K41" i="9"/>
  <c r="I41" i="9"/>
  <c r="E41" i="9"/>
  <c r="F42" i="9" s="1"/>
  <c r="K40" i="9"/>
  <c r="I40" i="9"/>
  <c r="L40" i="9" s="1"/>
  <c r="E40" i="9"/>
  <c r="K39" i="9"/>
  <c r="I39" i="9"/>
  <c r="E39" i="9"/>
  <c r="F40" i="9" s="1"/>
  <c r="K38" i="9"/>
  <c r="I38" i="9"/>
  <c r="L38" i="9" s="1"/>
  <c r="E38" i="9"/>
  <c r="K37" i="9"/>
  <c r="I37" i="9"/>
  <c r="E37" i="9"/>
  <c r="F38" i="9" s="1"/>
  <c r="K36" i="9"/>
  <c r="I36" i="9"/>
  <c r="E36" i="9"/>
  <c r="F36" i="9" s="1"/>
  <c r="K35" i="9"/>
  <c r="I35" i="9"/>
  <c r="E35" i="9"/>
  <c r="K34" i="9"/>
  <c r="I34" i="9"/>
  <c r="L34" i="9" s="1"/>
  <c r="E34" i="9"/>
  <c r="K33" i="9"/>
  <c r="I33" i="9"/>
  <c r="E33" i="9"/>
  <c r="F34" i="9" s="1"/>
  <c r="K32" i="9"/>
  <c r="I32" i="9"/>
  <c r="E32" i="9"/>
  <c r="K31" i="9"/>
  <c r="I31" i="9"/>
  <c r="E31" i="9"/>
  <c r="F32" i="9" s="1"/>
  <c r="K30" i="9"/>
  <c r="I30" i="9"/>
  <c r="L30" i="9" s="1"/>
  <c r="E30" i="9"/>
  <c r="K29" i="9"/>
  <c r="I29" i="9"/>
  <c r="E29" i="9"/>
  <c r="F30" i="9" s="1"/>
  <c r="K28" i="9"/>
  <c r="I28" i="9"/>
  <c r="E28" i="9"/>
  <c r="F28" i="9" s="1"/>
  <c r="K27" i="9"/>
  <c r="I27" i="9"/>
  <c r="E27" i="9"/>
  <c r="K26" i="9"/>
  <c r="I26" i="9"/>
  <c r="L26" i="9" s="1"/>
  <c r="E26" i="9"/>
  <c r="K25" i="9"/>
  <c r="I25" i="9"/>
  <c r="L25" i="9" s="1"/>
  <c r="E25" i="9"/>
  <c r="F26" i="9" s="1"/>
  <c r="K24" i="9"/>
  <c r="I24" i="9"/>
  <c r="L24" i="9" s="1"/>
  <c r="F24" i="9"/>
  <c r="E24" i="9"/>
  <c r="K23" i="9"/>
  <c r="I23" i="9"/>
  <c r="E23" i="9"/>
  <c r="C23" i="9"/>
  <c r="C25" i="9" s="1"/>
  <c r="C27" i="9" s="1"/>
  <c r="C29" i="9" s="1"/>
  <c r="C31" i="9" s="1"/>
  <c r="C33" i="9" s="1"/>
  <c r="C35" i="9" s="1"/>
  <c r="C37" i="9" s="1"/>
  <c r="C39" i="9" s="1"/>
  <c r="C41" i="9" s="1"/>
  <c r="C43" i="9" s="1"/>
  <c r="C45" i="9" s="1"/>
  <c r="C47" i="9" s="1"/>
  <c r="C49" i="9" s="1"/>
  <c r="C51" i="9" s="1"/>
  <c r="C53" i="9" s="1"/>
  <c r="C55" i="9" s="1"/>
  <c r="K22" i="9"/>
  <c r="I22" i="9"/>
  <c r="L22" i="9" s="1"/>
  <c r="E22" i="9"/>
  <c r="K21" i="9"/>
  <c r="J21" i="9"/>
  <c r="J23" i="9" s="1"/>
  <c r="J25" i="9" s="1"/>
  <c r="J27" i="9" s="1"/>
  <c r="J29" i="9" s="1"/>
  <c r="J31" i="9" s="1"/>
  <c r="J33" i="9" s="1"/>
  <c r="J35" i="9" s="1"/>
  <c r="J37" i="9" s="1"/>
  <c r="J39" i="9" s="1"/>
  <c r="J41" i="9" s="1"/>
  <c r="J43" i="9" s="1"/>
  <c r="J45" i="9" s="1"/>
  <c r="J47" i="9" s="1"/>
  <c r="J49" i="9" s="1"/>
  <c r="J51" i="9" s="1"/>
  <c r="J53" i="9" s="1"/>
  <c r="J55" i="9" s="1"/>
  <c r="J57" i="9" s="1"/>
  <c r="I21" i="9"/>
  <c r="E21" i="9"/>
  <c r="F22" i="9" s="1"/>
  <c r="C21" i="9"/>
  <c r="K20" i="9"/>
  <c r="I20" i="9"/>
  <c r="L20" i="9" s="1"/>
  <c r="F20" i="9"/>
  <c r="E20" i="9"/>
  <c r="K19" i="9"/>
  <c r="I19" i="9"/>
  <c r="E19" i="9"/>
  <c r="K18" i="9"/>
  <c r="I18" i="9"/>
  <c r="L18" i="9" s="1"/>
  <c r="E18" i="9"/>
  <c r="L19" i="11" l="1"/>
  <c r="M20" i="11" s="1"/>
  <c r="L37" i="11"/>
  <c r="M38" i="11" s="1"/>
  <c r="L56" i="11"/>
  <c r="L26" i="11"/>
  <c r="M26" i="11" s="1"/>
  <c r="L35" i="11"/>
  <c r="M36" i="11" s="1"/>
  <c r="M40" i="11"/>
  <c r="L47" i="11"/>
  <c r="M48" i="11" s="1"/>
  <c r="L45" i="11"/>
  <c r="M46" i="11" s="1"/>
  <c r="L52" i="11"/>
  <c r="M52" i="11" s="1"/>
  <c r="L43" i="11"/>
  <c r="M44" i="11" s="1"/>
  <c r="L55" i="11"/>
  <c r="L32" i="11"/>
  <c r="M42" i="11"/>
  <c r="L53" i="11"/>
  <c r="M54" i="11" s="1"/>
  <c r="L43" i="9"/>
  <c r="L51" i="9"/>
  <c r="M52" i="9" s="1"/>
  <c r="L21" i="9"/>
  <c r="M22" i="9" s="1"/>
  <c r="L47" i="9"/>
  <c r="L50" i="9"/>
  <c r="L37" i="9"/>
  <c r="M38" i="9" s="1"/>
  <c r="M26" i="9"/>
  <c r="K60" i="9"/>
  <c r="L49" i="9"/>
  <c r="M50" i="9" s="1"/>
  <c r="L29" i="9"/>
  <c r="M30" i="9" s="1"/>
  <c r="L39" i="9"/>
  <c r="M40" i="9" s="1"/>
  <c r="L57" i="9"/>
  <c r="M58" i="9" s="1"/>
  <c r="L19" i="9"/>
  <c r="M20" i="9" s="1"/>
  <c r="L27" i="9"/>
  <c r="M28" i="9" s="1"/>
  <c r="L35" i="9"/>
  <c r="L55" i="9"/>
  <c r="L23" i="9"/>
  <c r="M24" i="9" s="1"/>
  <c r="L33" i="9"/>
  <c r="M34" i="9" s="1"/>
  <c r="L31" i="9"/>
  <c r="L36" i="9"/>
  <c r="L41" i="9"/>
  <c r="M42" i="9" s="1"/>
  <c r="L46" i="9"/>
  <c r="M46" i="9" s="1"/>
  <c r="M32" i="11"/>
  <c r="M56" i="11"/>
  <c r="M24" i="11"/>
  <c r="M30" i="11"/>
  <c r="I60" i="11"/>
  <c r="K60" i="11"/>
  <c r="M22" i="11"/>
  <c r="M28" i="11"/>
  <c r="H19" i="11"/>
  <c r="A20" i="11"/>
  <c r="H20" i="11" s="1"/>
  <c r="H18" i="11"/>
  <c r="A19" i="9"/>
  <c r="F18" i="11"/>
  <c r="F60" i="11" s="1"/>
  <c r="L18" i="11"/>
  <c r="E60" i="9"/>
  <c r="M44" i="9"/>
  <c r="M18" i="9"/>
  <c r="L32" i="9"/>
  <c r="M36" i="9"/>
  <c r="F18" i="9"/>
  <c r="F60" i="9" s="1"/>
  <c r="L56" i="9"/>
  <c r="M56" i="9" s="1"/>
  <c r="L48" i="9"/>
  <c r="M48" i="9" s="1"/>
  <c r="L28" i="9"/>
  <c r="I60" i="9"/>
  <c r="J22" i="8"/>
  <c r="J24" i="8"/>
  <c r="J26" i="8"/>
  <c r="J28" i="8"/>
  <c r="J30" i="8"/>
  <c r="J32" i="8"/>
  <c r="J34" i="8"/>
  <c r="J36" i="8"/>
  <c r="J38" i="8"/>
  <c r="J40" i="8"/>
  <c r="J42" i="8"/>
  <c r="J44" i="8"/>
  <c r="J46" i="8"/>
  <c r="J48" i="8"/>
  <c r="J50" i="8"/>
  <c r="J52" i="8"/>
  <c r="J54" i="8"/>
  <c r="J56" i="8"/>
  <c r="J58" i="8"/>
  <c r="J20" i="8"/>
  <c r="J22" i="7"/>
  <c r="J24" i="7"/>
  <c r="J26" i="7"/>
  <c r="J28" i="7"/>
  <c r="J30" i="7"/>
  <c r="J32" i="7"/>
  <c r="J34" i="7"/>
  <c r="J36" i="7"/>
  <c r="J38" i="7"/>
  <c r="J40" i="7"/>
  <c r="J42" i="7"/>
  <c r="J44" i="7"/>
  <c r="J46" i="7"/>
  <c r="J48" i="7"/>
  <c r="J50" i="7"/>
  <c r="J52" i="7"/>
  <c r="J54" i="7"/>
  <c r="J56" i="7"/>
  <c r="J58" i="7"/>
  <c r="J20" i="7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I61" i="8"/>
  <c r="D61" i="8"/>
  <c r="B61" i="8"/>
  <c r="F59" i="8"/>
  <c r="K58" i="8"/>
  <c r="L58" i="8" s="1"/>
  <c r="M59" i="8" s="1"/>
  <c r="I58" i="8"/>
  <c r="E58" i="8"/>
  <c r="K57" i="8"/>
  <c r="L57" i="8" s="1"/>
  <c r="I57" i="8"/>
  <c r="F57" i="8"/>
  <c r="E57" i="8"/>
  <c r="L56" i="8"/>
  <c r="K56" i="8"/>
  <c r="I56" i="8"/>
  <c r="E56" i="8"/>
  <c r="K55" i="8"/>
  <c r="I55" i="8"/>
  <c r="L55" i="8" s="1"/>
  <c r="E55" i="8"/>
  <c r="K54" i="8"/>
  <c r="L54" i="8" s="1"/>
  <c r="I54" i="8"/>
  <c r="E54" i="8"/>
  <c r="F55" i="8" s="1"/>
  <c r="K53" i="8"/>
  <c r="I53" i="8"/>
  <c r="L53" i="8" s="1"/>
  <c r="F53" i="8"/>
  <c r="E53" i="8"/>
  <c r="L52" i="8"/>
  <c r="K52" i="8"/>
  <c r="I52" i="8"/>
  <c r="E52" i="8"/>
  <c r="K51" i="8"/>
  <c r="I51" i="8"/>
  <c r="L51" i="8" s="1"/>
  <c r="E51" i="8"/>
  <c r="K50" i="8"/>
  <c r="L50" i="8" s="1"/>
  <c r="M51" i="8" s="1"/>
  <c r="I50" i="8"/>
  <c r="E50" i="8"/>
  <c r="F51" i="8" s="1"/>
  <c r="K49" i="8"/>
  <c r="I49" i="8"/>
  <c r="L49" i="8" s="1"/>
  <c r="F49" i="8"/>
  <c r="E49" i="8"/>
  <c r="L48" i="8"/>
  <c r="M49" i="8" s="1"/>
  <c r="K48" i="8"/>
  <c r="I48" i="8"/>
  <c r="E48" i="8"/>
  <c r="K47" i="8"/>
  <c r="I47" i="8"/>
  <c r="L47" i="8" s="1"/>
  <c r="E47" i="8"/>
  <c r="K46" i="8"/>
  <c r="L46" i="8" s="1"/>
  <c r="M47" i="8" s="1"/>
  <c r="I46" i="8"/>
  <c r="E46" i="8"/>
  <c r="F47" i="8" s="1"/>
  <c r="K45" i="8"/>
  <c r="I45" i="8"/>
  <c r="L45" i="8" s="1"/>
  <c r="F45" i="8"/>
  <c r="E45" i="8"/>
  <c r="L44" i="8"/>
  <c r="M45" i="8" s="1"/>
  <c r="K44" i="8"/>
  <c r="I44" i="8"/>
  <c r="E44" i="8"/>
  <c r="K43" i="8"/>
  <c r="I43" i="8"/>
  <c r="L43" i="8" s="1"/>
  <c r="E43" i="8"/>
  <c r="K42" i="8"/>
  <c r="L42" i="8" s="1"/>
  <c r="M43" i="8" s="1"/>
  <c r="I42" i="8"/>
  <c r="E42" i="8"/>
  <c r="F43" i="8" s="1"/>
  <c r="K41" i="8"/>
  <c r="I41" i="8"/>
  <c r="L41" i="8" s="1"/>
  <c r="F41" i="8"/>
  <c r="E41" i="8"/>
  <c r="L40" i="8"/>
  <c r="K40" i="8"/>
  <c r="I40" i="8"/>
  <c r="E40" i="8"/>
  <c r="K39" i="8"/>
  <c r="I39" i="8"/>
  <c r="L39" i="8" s="1"/>
  <c r="E39" i="8"/>
  <c r="K38" i="8"/>
  <c r="L38" i="8" s="1"/>
  <c r="I38" i="8"/>
  <c r="E38" i="8"/>
  <c r="F39" i="8" s="1"/>
  <c r="K37" i="8"/>
  <c r="I37" i="8"/>
  <c r="L37" i="8" s="1"/>
  <c r="F37" i="8"/>
  <c r="E37" i="8"/>
  <c r="L36" i="8"/>
  <c r="K36" i="8"/>
  <c r="I36" i="8"/>
  <c r="E36" i="8"/>
  <c r="K35" i="8"/>
  <c r="I35" i="8"/>
  <c r="L35" i="8" s="1"/>
  <c r="E35" i="8"/>
  <c r="K34" i="8"/>
  <c r="L34" i="8" s="1"/>
  <c r="M35" i="8" s="1"/>
  <c r="I34" i="8"/>
  <c r="E34" i="8"/>
  <c r="F35" i="8" s="1"/>
  <c r="K33" i="8"/>
  <c r="I33" i="8"/>
  <c r="L33" i="8" s="1"/>
  <c r="F33" i="8"/>
  <c r="E33" i="8"/>
  <c r="L32" i="8"/>
  <c r="M33" i="8" s="1"/>
  <c r="K32" i="8"/>
  <c r="I32" i="8"/>
  <c r="E32" i="8"/>
  <c r="K31" i="8"/>
  <c r="I31" i="8"/>
  <c r="L31" i="8" s="1"/>
  <c r="E31" i="8"/>
  <c r="K30" i="8"/>
  <c r="L30" i="8" s="1"/>
  <c r="M31" i="8" s="1"/>
  <c r="I30" i="8"/>
  <c r="E30" i="8"/>
  <c r="F31" i="8" s="1"/>
  <c r="K29" i="8"/>
  <c r="I29" i="8"/>
  <c r="L29" i="8" s="1"/>
  <c r="F29" i="8"/>
  <c r="E29" i="8"/>
  <c r="L28" i="8"/>
  <c r="M29" i="8" s="1"/>
  <c r="K28" i="8"/>
  <c r="I28" i="8"/>
  <c r="E28" i="8"/>
  <c r="K27" i="8"/>
  <c r="I27" i="8"/>
  <c r="L27" i="8" s="1"/>
  <c r="E27" i="8"/>
  <c r="K26" i="8"/>
  <c r="L26" i="8" s="1"/>
  <c r="M27" i="8" s="1"/>
  <c r="I26" i="8"/>
  <c r="E26" i="8"/>
  <c r="F27" i="8" s="1"/>
  <c r="K25" i="8"/>
  <c r="I25" i="8"/>
  <c r="L25" i="8" s="1"/>
  <c r="F25" i="8"/>
  <c r="E25" i="8"/>
  <c r="L24" i="8"/>
  <c r="K24" i="8"/>
  <c r="I24" i="8"/>
  <c r="E24" i="8"/>
  <c r="C24" i="8"/>
  <c r="C26" i="8" s="1"/>
  <c r="C28" i="8" s="1"/>
  <c r="C30" i="8" s="1"/>
  <c r="C32" i="8" s="1"/>
  <c r="C34" i="8" s="1"/>
  <c r="C36" i="8" s="1"/>
  <c r="C38" i="8" s="1"/>
  <c r="C40" i="8" s="1"/>
  <c r="C42" i="8" s="1"/>
  <c r="C44" i="8" s="1"/>
  <c r="C46" i="8" s="1"/>
  <c r="C48" i="8" s="1"/>
  <c r="C50" i="8" s="1"/>
  <c r="C52" i="8" s="1"/>
  <c r="C54" i="8" s="1"/>
  <c r="C56" i="8" s="1"/>
  <c r="K23" i="8"/>
  <c r="I23" i="8"/>
  <c r="L23" i="8" s="1"/>
  <c r="E23" i="8"/>
  <c r="K22" i="8"/>
  <c r="K61" i="8" s="1"/>
  <c r="I22" i="8"/>
  <c r="E22" i="8"/>
  <c r="F23" i="8" s="1"/>
  <c r="C22" i="8"/>
  <c r="K21" i="8"/>
  <c r="I21" i="8"/>
  <c r="L21" i="8" s="1"/>
  <c r="F21" i="8"/>
  <c r="E21" i="8"/>
  <c r="L20" i="8"/>
  <c r="K20" i="8"/>
  <c r="I20" i="8"/>
  <c r="E20" i="8"/>
  <c r="L19" i="8"/>
  <c r="K19" i="8"/>
  <c r="I19" i="8"/>
  <c r="E19" i="8"/>
  <c r="E61" i="8" s="1"/>
  <c r="K18" i="8"/>
  <c r="L18" i="8" s="1"/>
  <c r="M10" i="8"/>
  <c r="K61" i="7"/>
  <c r="I61" i="7"/>
  <c r="D61" i="7"/>
  <c r="B61" i="7"/>
  <c r="F59" i="7"/>
  <c r="K58" i="7"/>
  <c r="L58" i="7" s="1"/>
  <c r="M59" i="7" s="1"/>
  <c r="I58" i="7"/>
  <c r="E58" i="7"/>
  <c r="K57" i="7"/>
  <c r="I57" i="7"/>
  <c r="L57" i="7" s="1"/>
  <c r="M57" i="7" s="1"/>
  <c r="F57" i="7"/>
  <c r="E57" i="7"/>
  <c r="L56" i="7"/>
  <c r="K56" i="7"/>
  <c r="I56" i="7"/>
  <c r="E56" i="7"/>
  <c r="K55" i="7"/>
  <c r="I55" i="7"/>
  <c r="L55" i="7" s="1"/>
  <c r="F55" i="7"/>
  <c r="E55" i="7"/>
  <c r="K54" i="7"/>
  <c r="L54" i="7" s="1"/>
  <c r="I54" i="7"/>
  <c r="E54" i="7"/>
  <c r="K53" i="7"/>
  <c r="I53" i="7"/>
  <c r="L53" i="7" s="1"/>
  <c r="M53" i="7" s="1"/>
  <c r="F53" i="7"/>
  <c r="E53" i="7"/>
  <c r="L52" i="7"/>
  <c r="K52" i="7"/>
  <c r="I52" i="7"/>
  <c r="E52" i="7"/>
  <c r="K51" i="7"/>
  <c r="I51" i="7"/>
  <c r="L51" i="7" s="1"/>
  <c r="F51" i="7"/>
  <c r="E51" i="7"/>
  <c r="K50" i="7"/>
  <c r="L50" i="7" s="1"/>
  <c r="I50" i="7"/>
  <c r="E50" i="7"/>
  <c r="K49" i="7"/>
  <c r="I49" i="7"/>
  <c r="L49" i="7" s="1"/>
  <c r="M49" i="7" s="1"/>
  <c r="F49" i="7"/>
  <c r="E49" i="7"/>
  <c r="L48" i="7"/>
  <c r="K48" i="7"/>
  <c r="I48" i="7"/>
  <c r="E48" i="7"/>
  <c r="K47" i="7"/>
  <c r="I47" i="7"/>
  <c r="L47" i="7" s="1"/>
  <c r="F47" i="7"/>
  <c r="E47" i="7"/>
  <c r="K46" i="7"/>
  <c r="L46" i="7" s="1"/>
  <c r="M47" i="7" s="1"/>
  <c r="I46" i="7"/>
  <c r="E46" i="7"/>
  <c r="K45" i="7"/>
  <c r="I45" i="7"/>
  <c r="L45" i="7" s="1"/>
  <c r="M45" i="7" s="1"/>
  <c r="F45" i="7"/>
  <c r="E45" i="7"/>
  <c r="L44" i="7"/>
  <c r="K44" i="7"/>
  <c r="I44" i="7"/>
  <c r="E44" i="7"/>
  <c r="K43" i="7"/>
  <c r="I43" i="7"/>
  <c r="L43" i="7" s="1"/>
  <c r="F43" i="7"/>
  <c r="E43" i="7"/>
  <c r="K42" i="7"/>
  <c r="L42" i="7" s="1"/>
  <c r="M43" i="7" s="1"/>
  <c r="I42" i="7"/>
  <c r="E42" i="7"/>
  <c r="K41" i="7"/>
  <c r="I41" i="7"/>
  <c r="L41" i="7" s="1"/>
  <c r="M41" i="7" s="1"/>
  <c r="F41" i="7"/>
  <c r="E41" i="7"/>
  <c r="L40" i="7"/>
  <c r="K40" i="7"/>
  <c r="I40" i="7"/>
  <c r="E40" i="7"/>
  <c r="K39" i="7"/>
  <c r="I39" i="7"/>
  <c r="L39" i="7" s="1"/>
  <c r="F39" i="7"/>
  <c r="E39" i="7"/>
  <c r="K38" i="7"/>
  <c r="L38" i="7" s="1"/>
  <c r="M39" i="7" s="1"/>
  <c r="I38" i="7"/>
  <c r="E38" i="7"/>
  <c r="K37" i="7"/>
  <c r="I37" i="7"/>
  <c r="L37" i="7" s="1"/>
  <c r="M37" i="7" s="1"/>
  <c r="F37" i="7"/>
  <c r="E37" i="7"/>
  <c r="L36" i="7"/>
  <c r="K36" i="7"/>
  <c r="I36" i="7"/>
  <c r="E36" i="7"/>
  <c r="K35" i="7"/>
  <c r="I35" i="7"/>
  <c r="L35" i="7" s="1"/>
  <c r="F35" i="7"/>
  <c r="E35" i="7"/>
  <c r="K34" i="7"/>
  <c r="L34" i="7" s="1"/>
  <c r="M35" i="7" s="1"/>
  <c r="I34" i="7"/>
  <c r="E34" i="7"/>
  <c r="K33" i="7"/>
  <c r="I33" i="7"/>
  <c r="L33" i="7" s="1"/>
  <c r="M33" i="7" s="1"/>
  <c r="F33" i="7"/>
  <c r="E33" i="7"/>
  <c r="L32" i="7"/>
  <c r="K32" i="7"/>
  <c r="I32" i="7"/>
  <c r="E32" i="7"/>
  <c r="K31" i="7"/>
  <c r="L31" i="7" s="1"/>
  <c r="I31" i="7"/>
  <c r="F31" i="7"/>
  <c r="E31" i="7"/>
  <c r="K30" i="7"/>
  <c r="L30" i="7" s="1"/>
  <c r="I30" i="7"/>
  <c r="E30" i="7"/>
  <c r="K29" i="7"/>
  <c r="I29" i="7"/>
  <c r="L29" i="7" s="1"/>
  <c r="M29" i="7" s="1"/>
  <c r="F29" i="7"/>
  <c r="E29" i="7"/>
  <c r="L28" i="7"/>
  <c r="K28" i="7"/>
  <c r="I28" i="7"/>
  <c r="E28" i="7"/>
  <c r="K27" i="7"/>
  <c r="I27" i="7"/>
  <c r="L27" i="7" s="1"/>
  <c r="F27" i="7"/>
  <c r="E27" i="7"/>
  <c r="K26" i="7"/>
  <c r="L26" i="7" s="1"/>
  <c r="I26" i="7"/>
  <c r="E26" i="7"/>
  <c r="K25" i="7"/>
  <c r="I25" i="7"/>
  <c r="L25" i="7" s="1"/>
  <c r="M25" i="7" s="1"/>
  <c r="F25" i="7"/>
  <c r="E25" i="7"/>
  <c r="L24" i="7"/>
  <c r="K24" i="7"/>
  <c r="I24" i="7"/>
  <c r="E24" i="7"/>
  <c r="C24" i="7"/>
  <c r="C26" i="7" s="1"/>
  <c r="C28" i="7" s="1"/>
  <c r="C30" i="7" s="1"/>
  <c r="C32" i="7" s="1"/>
  <c r="C34" i="7" s="1"/>
  <c r="C36" i="7" s="1"/>
  <c r="C38" i="7" s="1"/>
  <c r="C40" i="7" s="1"/>
  <c r="C42" i="7" s="1"/>
  <c r="C44" i="7" s="1"/>
  <c r="C46" i="7" s="1"/>
  <c r="C48" i="7" s="1"/>
  <c r="C50" i="7" s="1"/>
  <c r="C52" i="7" s="1"/>
  <c r="C54" i="7" s="1"/>
  <c r="C56" i="7" s="1"/>
  <c r="K23" i="7"/>
  <c r="L23" i="7" s="1"/>
  <c r="I23" i="7"/>
  <c r="F23" i="7"/>
  <c r="E23" i="7"/>
  <c r="K22" i="7"/>
  <c r="L22" i="7" s="1"/>
  <c r="I22" i="7"/>
  <c r="E22" i="7"/>
  <c r="C22" i="7"/>
  <c r="K21" i="7"/>
  <c r="I21" i="7"/>
  <c r="L21" i="7" s="1"/>
  <c r="M21" i="7" s="1"/>
  <c r="F21" i="7"/>
  <c r="E21" i="7"/>
  <c r="L20" i="7"/>
  <c r="K20" i="7"/>
  <c r="I20" i="7"/>
  <c r="E20" i="7"/>
  <c r="L19" i="7"/>
  <c r="M19" i="7" s="1"/>
  <c r="K19" i="7"/>
  <c r="I19" i="7"/>
  <c r="E19" i="7"/>
  <c r="E61" i="7" s="1"/>
  <c r="L18" i="7"/>
  <c r="K18" i="7"/>
  <c r="M10" i="7"/>
  <c r="B60" i="6"/>
  <c r="D60" i="6"/>
  <c r="M10" i="6"/>
  <c r="M10" i="5"/>
  <c r="D61" i="5"/>
  <c r="B61" i="5"/>
  <c r="E19" i="5"/>
  <c r="E61" i="5" s="1"/>
  <c r="F19" i="5"/>
  <c r="E20" i="5"/>
  <c r="K58" i="5"/>
  <c r="I58" i="5"/>
  <c r="E58" i="5"/>
  <c r="F59" i="5" s="1"/>
  <c r="K57" i="5"/>
  <c r="I57" i="5"/>
  <c r="E57" i="5"/>
  <c r="K56" i="5"/>
  <c r="I56" i="5"/>
  <c r="E56" i="5"/>
  <c r="K55" i="5"/>
  <c r="I55" i="5"/>
  <c r="L55" i="5" s="1"/>
  <c r="E55" i="5"/>
  <c r="K54" i="5"/>
  <c r="I54" i="5"/>
  <c r="L54" i="5"/>
  <c r="M55" i="5" s="1"/>
  <c r="E54" i="5"/>
  <c r="K53" i="5"/>
  <c r="I53" i="5"/>
  <c r="E53" i="5"/>
  <c r="K52" i="5"/>
  <c r="I52" i="5"/>
  <c r="L52" i="5"/>
  <c r="E52" i="5"/>
  <c r="F53" i="5" s="1"/>
  <c r="K51" i="5"/>
  <c r="I51" i="5"/>
  <c r="E51" i="5"/>
  <c r="K50" i="5"/>
  <c r="I50" i="5"/>
  <c r="L50" i="5" s="1"/>
  <c r="M51" i="5" s="1"/>
  <c r="E50" i="5"/>
  <c r="K49" i="5"/>
  <c r="L49" i="5" s="1"/>
  <c r="I49" i="5"/>
  <c r="E49" i="5"/>
  <c r="K48" i="5"/>
  <c r="I48" i="5"/>
  <c r="L48" i="5" s="1"/>
  <c r="E48" i="5"/>
  <c r="K47" i="5"/>
  <c r="I47" i="5"/>
  <c r="L47" i="5" s="1"/>
  <c r="E47" i="5"/>
  <c r="K46" i="5"/>
  <c r="I46" i="5"/>
  <c r="L46" i="5"/>
  <c r="E46" i="5"/>
  <c r="K45" i="5"/>
  <c r="I45" i="5"/>
  <c r="E45" i="5"/>
  <c r="K44" i="5"/>
  <c r="I44" i="5"/>
  <c r="L44" i="5" s="1"/>
  <c r="M45" i="5" s="1"/>
  <c r="E44" i="5"/>
  <c r="F45" i="5" s="1"/>
  <c r="K43" i="5"/>
  <c r="I43" i="5"/>
  <c r="E43" i="5"/>
  <c r="K42" i="5"/>
  <c r="L42" i="5" s="1"/>
  <c r="M43" i="5" s="1"/>
  <c r="I42" i="5"/>
  <c r="E42" i="5"/>
  <c r="K41" i="5"/>
  <c r="L41" i="5" s="1"/>
  <c r="I41" i="5"/>
  <c r="E41" i="5"/>
  <c r="K40" i="5"/>
  <c r="I40" i="5"/>
  <c r="L40" i="5" s="1"/>
  <c r="E40" i="5"/>
  <c r="K39" i="5"/>
  <c r="I39" i="5"/>
  <c r="L39" i="5" s="1"/>
  <c r="E39" i="5"/>
  <c r="K38" i="5"/>
  <c r="I38" i="5"/>
  <c r="L38" i="5"/>
  <c r="E38" i="5"/>
  <c r="K37" i="5"/>
  <c r="I37" i="5"/>
  <c r="E37" i="5"/>
  <c r="K36" i="5"/>
  <c r="I36" i="5"/>
  <c r="L36" i="5"/>
  <c r="E36" i="5"/>
  <c r="F37" i="5" s="1"/>
  <c r="K35" i="5"/>
  <c r="I35" i="5"/>
  <c r="E35" i="5"/>
  <c r="K34" i="5"/>
  <c r="I34" i="5"/>
  <c r="L34" i="5" s="1"/>
  <c r="M35" i="5" s="1"/>
  <c r="E34" i="5"/>
  <c r="K33" i="5"/>
  <c r="L33" i="5" s="1"/>
  <c r="I33" i="5"/>
  <c r="E33" i="5"/>
  <c r="K32" i="5"/>
  <c r="I32" i="5"/>
  <c r="L32" i="5" s="1"/>
  <c r="M33" i="5" s="1"/>
  <c r="E32" i="5"/>
  <c r="K31" i="5"/>
  <c r="I31" i="5"/>
  <c r="L31" i="5" s="1"/>
  <c r="E31" i="5"/>
  <c r="K30" i="5"/>
  <c r="I30" i="5"/>
  <c r="L30" i="5"/>
  <c r="M31" i="5" s="1"/>
  <c r="E30" i="5"/>
  <c r="K29" i="5"/>
  <c r="I29" i="5"/>
  <c r="E29" i="5"/>
  <c r="K28" i="5"/>
  <c r="I28" i="5"/>
  <c r="L28" i="5" s="1"/>
  <c r="M29" i="5" s="1"/>
  <c r="E28" i="5"/>
  <c r="F29" i="5" s="1"/>
  <c r="K27" i="5"/>
  <c r="I27" i="5"/>
  <c r="E27" i="5"/>
  <c r="K26" i="5"/>
  <c r="L26" i="5" s="1"/>
  <c r="M27" i="5" s="1"/>
  <c r="I26" i="5"/>
  <c r="E26" i="5"/>
  <c r="K25" i="5"/>
  <c r="L25" i="5" s="1"/>
  <c r="I25" i="5"/>
  <c r="E25" i="5"/>
  <c r="K24" i="5"/>
  <c r="I24" i="5"/>
  <c r="L24" i="5" s="1"/>
  <c r="M25" i="5" s="1"/>
  <c r="E24" i="5"/>
  <c r="K23" i="5"/>
  <c r="I23" i="5"/>
  <c r="L23" i="5" s="1"/>
  <c r="M23" i="5" s="1"/>
  <c r="E23" i="5"/>
  <c r="K22" i="5"/>
  <c r="I22" i="5"/>
  <c r="I61" i="5" s="1"/>
  <c r="L22" i="5"/>
  <c r="E22" i="5"/>
  <c r="C22" i="5"/>
  <c r="C24" i="5" s="1"/>
  <c r="C26" i="5" s="1"/>
  <c r="C28" i="5" s="1"/>
  <c r="C30" i="5" s="1"/>
  <c r="C32" i="5" s="1"/>
  <c r="C34" i="5" s="1"/>
  <c r="C36" i="5" s="1"/>
  <c r="C38" i="5" s="1"/>
  <c r="C40" i="5" s="1"/>
  <c r="C42" i="5" s="1"/>
  <c r="C44" i="5" s="1"/>
  <c r="C46" i="5" s="1"/>
  <c r="C48" i="5" s="1"/>
  <c r="C50" i="5" s="1"/>
  <c r="C52" i="5" s="1"/>
  <c r="C54" i="5" s="1"/>
  <c r="C56" i="5" s="1"/>
  <c r="K21" i="5"/>
  <c r="I21" i="5"/>
  <c r="L21" i="5" s="1"/>
  <c r="E21" i="5"/>
  <c r="K20" i="5"/>
  <c r="J20" i="5"/>
  <c r="J22" i="5"/>
  <c r="J24" i="5"/>
  <c r="J26" i="5"/>
  <c r="J28" i="5" s="1"/>
  <c r="J30" i="5" s="1"/>
  <c r="J32" i="5" s="1"/>
  <c r="J34" i="5" s="1"/>
  <c r="J36" i="5" s="1"/>
  <c r="J38" i="5" s="1"/>
  <c r="J40" i="5" s="1"/>
  <c r="J42" i="5" s="1"/>
  <c r="J44" i="5" s="1"/>
  <c r="J46" i="5" s="1"/>
  <c r="J48" i="5" s="1"/>
  <c r="J50" i="5" s="1"/>
  <c r="J52" i="5" s="1"/>
  <c r="J54" i="5" s="1"/>
  <c r="J56" i="5" s="1"/>
  <c r="J58" i="5" s="1"/>
  <c r="I20" i="5"/>
  <c r="L20" i="5" s="1"/>
  <c r="F21" i="5"/>
  <c r="K19" i="5"/>
  <c r="L19" i="5" s="1"/>
  <c r="I19" i="5"/>
  <c r="K18" i="5"/>
  <c r="F58" i="6"/>
  <c r="E57" i="6"/>
  <c r="K57" i="6"/>
  <c r="I57" i="6"/>
  <c r="L57" i="6" s="1"/>
  <c r="M58" i="6" s="1"/>
  <c r="E18" i="6"/>
  <c r="E60" i="6" s="1"/>
  <c r="I18" i="6"/>
  <c r="K18" i="6"/>
  <c r="K60" i="6" s="1"/>
  <c r="E19" i="6"/>
  <c r="F20" i="6" s="1"/>
  <c r="I19" i="6"/>
  <c r="I60" i="6" s="1"/>
  <c r="K19" i="6"/>
  <c r="E20" i="6"/>
  <c r="I20" i="6"/>
  <c r="K20" i="6"/>
  <c r="C21" i="6"/>
  <c r="E21" i="6"/>
  <c r="I21" i="6"/>
  <c r="L21" i="6" s="1"/>
  <c r="M22" i="6" s="1"/>
  <c r="J21" i="6"/>
  <c r="J23" i="6" s="1"/>
  <c r="J25" i="6" s="1"/>
  <c r="J27" i="6" s="1"/>
  <c r="J29" i="6" s="1"/>
  <c r="J31" i="6" s="1"/>
  <c r="J33" i="6" s="1"/>
  <c r="J35" i="6" s="1"/>
  <c r="J37" i="6" s="1"/>
  <c r="J39" i="6" s="1"/>
  <c r="J41" i="6" s="1"/>
  <c r="J43" i="6" s="1"/>
  <c r="J45" i="6" s="1"/>
  <c r="J47" i="6" s="1"/>
  <c r="J49" i="6" s="1"/>
  <c r="J51" i="6" s="1"/>
  <c r="J53" i="6" s="1"/>
  <c r="J55" i="6" s="1"/>
  <c r="J57" i="6" s="1"/>
  <c r="K21" i="6"/>
  <c r="E22" i="6"/>
  <c r="F22" i="6"/>
  <c r="I22" i="6"/>
  <c r="K22" i="6"/>
  <c r="C23" i="6"/>
  <c r="E23" i="6"/>
  <c r="F24" i="6" s="1"/>
  <c r="I23" i="6"/>
  <c r="K23" i="6"/>
  <c r="E24" i="6"/>
  <c r="I24" i="6"/>
  <c r="K24" i="6"/>
  <c r="C25" i="6"/>
  <c r="C27" i="6" s="1"/>
  <c r="C29" i="6" s="1"/>
  <c r="C31" i="6" s="1"/>
  <c r="C33" i="6" s="1"/>
  <c r="C35" i="6" s="1"/>
  <c r="C37" i="6" s="1"/>
  <c r="C39" i="6" s="1"/>
  <c r="C41" i="6" s="1"/>
  <c r="C43" i="6" s="1"/>
  <c r="C45" i="6" s="1"/>
  <c r="C47" i="6" s="1"/>
  <c r="C49" i="6" s="1"/>
  <c r="C51" i="6" s="1"/>
  <c r="C53" i="6" s="1"/>
  <c r="C55" i="6" s="1"/>
  <c r="E25" i="6"/>
  <c r="I25" i="6"/>
  <c r="K25" i="6"/>
  <c r="L25" i="6" s="1"/>
  <c r="M26" i="6" s="1"/>
  <c r="E26" i="6"/>
  <c r="F26" i="6"/>
  <c r="I26" i="6"/>
  <c r="L26" i="6" s="1"/>
  <c r="K26" i="6"/>
  <c r="E27" i="6"/>
  <c r="I27" i="6"/>
  <c r="L27" i="6" s="1"/>
  <c r="M28" i="6" s="1"/>
  <c r="K27" i="6"/>
  <c r="E28" i="6"/>
  <c r="F28" i="6"/>
  <c r="I28" i="6"/>
  <c r="K28" i="6"/>
  <c r="E29" i="6"/>
  <c r="I29" i="6"/>
  <c r="L29" i="6" s="1"/>
  <c r="K29" i="6"/>
  <c r="E30" i="6"/>
  <c r="F30" i="6"/>
  <c r="I30" i="6"/>
  <c r="L30" i="6" s="1"/>
  <c r="K30" i="6"/>
  <c r="E31" i="6"/>
  <c r="I31" i="6"/>
  <c r="K31" i="6"/>
  <c r="E32" i="6"/>
  <c r="F32" i="6"/>
  <c r="I32" i="6"/>
  <c r="K32" i="6"/>
  <c r="E33" i="6"/>
  <c r="I33" i="6"/>
  <c r="K33" i="6"/>
  <c r="L33" i="6" s="1"/>
  <c r="E34" i="6"/>
  <c r="F34" i="6"/>
  <c r="I34" i="6"/>
  <c r="L34" i="6" s="1"/>
  <c r="K34" i="6"/>
  <c r="E35" i="6"/>
  <c r="I35" i="6"/>
  <c r="L35" i="6" s="1"/>
  <c r="M36" i="6" s="1"/>
  <c r="K35" i="6"/>
  <c r="E36" i="6"/>
  <c r="F36" i="6"/>
  <c r="I36" i="6"/>
  <c r="K36" i="6"/>
  <c r="E37" i="6"/>
  <c r="I37" i="6"/>
  <c r="L37" i="6" s="1"/>
  <c r="M38" i="6" s="1"/>
  <c r="K37" i="6"/>
  <c r="E38" i="6"/>
  <c r="F38" i="6"/>
  <c r="I38" i="6"/>
  <c r="L38" i="6" s="1"/>
  <c r="K38" i="6"/>
  <c r="E39" i="6"/>
  <c r="I39" i="6"/>
  <c r="K39" i="6"/>
  <c r="E40" i="6"/>
  <c r="F40" i="6"/>
  <c r="I40" i="6"/>
  <c r="K40" i="6"/>
  <c r="E41" i="6"/>
  <c r="I41" i="6"/>
  <c r="K41" i="6"/>
  <c r="L41" i="6" s="1"/>
  <c r="M42" i="6" s="1"/>
  <c r="E42" i="6"/>
  <c r="F42" i="6"/>
  <c r="I42" i="6"/>
  <c r="L42" i="6" s="1"/>
  <c r="K42" i="6"/>
  <c r="E43" i="6"/>
  <c r="I43" i="6"/>
  <c r="L43" i="6" s="1"/>
  <c r="M44" i="6" s="1"/>
  <c r="K43" i="6"/>
  <c r="E44" i="6"/>
  <c r="F44" i="6"/>
  <c r="I44" i="6"/>
  <c r="K44" i="6"/>
  <c r="E45" i="6"/>
  <c r="I45" i="6"/>
  <c r="K45" i="6"/>
  <c r="E46" i="6"/>
  <c r="F46" i="6"/>
  <c r="I46" i="6"/>
  <c r="L46" i="6" s="1"/>
  <c r="K46" i="6"/>
  <c r="E47" i="6"/>
  <c r="I47" i="6"/>
  <c r="K47" i="6"/>
  <c r="E48" i="6"/>
  <c r="F48" i="6"/>
  <c r="I48" i="6"/>
  <c r="K48" i="6"/>
  <c r="E49" i="6"/>
  <c r="I49" i="6"/>
  <c r="K49" i="6"/>
  <c r="L49" i="6" s="1"/>
  <c r="E50" i="6"/>
  <c r="F50" i="6"/>
  <c r="I50" i="6"/>
  <c r="K50" i="6"/>
  <c r="L50" i="6" s="1"/>
  <c r="E51" i="6"/>
  <c r="I51" i="6"/>
  <c r="K51" i="6"/>
  <c r="L51" i="6" s="1"/>
  <c r="E52" i="6"/>
  <c r="F52" i="6"/>
  <c r="I52" i="6"/>
  <c r="L52" i="6" s="1"/>
  <c r="K52" i="6"/>
  <c r="E53" i="6"/>
  <c r="I53" i="6"/>
  <c r="L53" i="6" s="1"/>
  <c r="M54" i="6" s="1"/>
  <c r="K53" i="6"/>
  <c r="E54" i="6"/>
  <c r="F54" i="6"/>
  <c r="I54" i="6"/>
  <c r="L54" i="6" s="1"/>
  <c r="K54" i="6"/>
  <c r="E55" i="6"/>
  <c r="I55" i="6"/>
  <c r="K55" i="6"/>
  <c r="L55" i="6" s="1"/>
  <c r="M56" i="6" s="1"/>
  <c r="E56" i="6"/>
  <c r="F56" i="6"/>
  <c r="I56" i="6"/>
  <c r="K56" i="6"/>
  <c r="L56" i="6" s="1"/>
  <c r="M10" i="1"/>
  <c r="E18" i="1"/>
  <c r="F18" i="1"/>
  <c r="I18" i="1"/>
  <c r="K18" i="1"/>
  <c r="E19" i="1"/>
  <c r="E60" i="1" s="1"/>
  <c r="I19" i="1"/>
  <c r="K19" i="1"/>
  <c r="E20" i="1"/>
  <c r="F20" i="1"/>
  <c r="I20" i="1"/>
  <c r="K20" i="1"/>
  <c r="L20" i="1" s="1"/>
  <c r="C21" i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  <c r="C45" i="1" s="1"/>
  <c r="C47" i="1" s="1"/>
  <c r="C49" i="1" s="1"/>
  <c r="C51" i="1" s="1"/>
  <c r="C53" i="1" s="1"/>
  <c r="C55" i="1" s="1"/>
  <c r="C57" i="1" s="1"/>
  <c r="E21" i="1"/>
  <c r="I21" i="1"/>
  <c r="J21" i="1"/>
  <c r="K21" i="1"/>
  <c r="E22" i="1"/>
  <c r="F22" i="1"/>
  <c r="I22" i="1"/>
  <c r="L22" i="1" s="1"/>
  <c r="K22" i="1"/>
  <c r="E23" i="1"/>
  <c r="I23" i="1"/>
  <c r="L23" i="1" s="1"/>
  <c r="M24" i="1" s="1"/>
  <c r="J23" i="1"/>
  <c r="J25" i="1" s="1"/>
  <c r="J27" i="1" s="1"/>
  <c r="J29" i="1" s="1"/>
  <c r="J31" i="1" s="1"/>
  <c r="J33" i="1" s="1"/>
  <c r="J35" i="1" s="1"/>
  <c r="J37" i="1" s="1"/>
  <c r="J39" i="1" s="1"/>
  <c r="J41" i="1" s="1"/>
  <c r="J43" i="1" s="1"/>
  <c r="J45" i="1" s="1"/>
  <c r="J47" i="1" s="1"/>
  <c r="J49" i="1" s="1"/>
  <c r="J51" i="1" s="1"/>
  <c r="J53" i="1" s="1"/>
  <c r="J55" i="1" s="1"/>
  <c r="J57" i="1" s="1"/>
  <c r="K23" i="1"/>
  <c r="E24" i="1"/>
  <c r="F24" i="1"/>
  <c r="I24" i="1"/>
  <c r="K24" i="1"/>
  <c r="L24" i="1"/>
  <c r="E25" i="1"/>
  <c r="I25" i="1"/>
  <c r="L25" i="1" s="1"/>
  <c r="M26" i="1" s="1"/>
  <c r="K25" i="1"/>
  <c r="E26" i="1"/>
  <c r="F26" i="1"/>
  <c r="I26" i="1"/>
  <c r="K26" i="1"/>
  <c r="L26" i="1"/>
  <c r="E27" i="1"/>
  <c r="I27" i="1"/>
  <c r="L27" i="1" s="1"/>
  <c r="M28" i="1" s="1"/>
  <c r="K27" i="1"/>
  <c r="E28" i="1"/>
  <c r="F28" i="1" s="1"/>
  <c r="I28" i="1"/>
  <c r="L28" i="1" s="1"/>
  <c r="K28" i="1"/>
  <c r="E29" i="1"/>
  <c r="I29" i="1"/>
  <c r="K29" i="1"/>
  <c r="E30" i="1"/>
  <c r="F30" i="1"/>
  <c r="I30" i="1"/>
  <c r="L30" i="1" s="1"/>
  <c r="K30" i="1"/>
  <c r="E31" i="1"/>
  <c r="I31" i="1"/>
  <c r="L31" i="1" s="1"/>
  <c r="M32" i="1" s="1"/>
  <c r="K31" i="1"/>
  <c r="E32" i="1"/>
  <c r="F32" i="1"/>
  <c r="I32" i="1"/>
  <c r="L32" i="1" s="1"/>
  <c r="K32" i="1"/>
  <c r="E33" i="1"/>
  <c r="I33" i="1"/>
  <c r="K33" i="1"/>
  <c r="E34" i="1"/>
  <c r="F34" i="1"/>
  <c r="I34" i="1"/>
  <c r="L34" i="1" s="1"/>
  <c r="K34" i="1"/>
  <c r="E35" i="1"/>
  <c r="I35" i="1"/>
  <c r="L35" i="1" s="1"/>
  <c r="K35" i="1"/>
  <c r="E36" i="1"/>
  <c r="F36" i="1" s="1"/>
  <c r="I36" i="1"/>
  <c r="K36" i="1"/>
  <c r="E37" i="1"/>
  <c r="I37" i="1"/>
  <c r="K37" i="1"/>
  <c r="E38" i="1"/>
  <c r="F38" i="1"/>
  <c r="I38" i="1"/>
  <c r="L38" i="1" s="1"/>
  <c r="K38" i="1"/>
  <c r="E39" i="1"/>
  <c r="I39" i="1"/>
  <c r="K39" i="1"/>
  <c r="L39" i="1" s="1"/>
  <c r="E40" i="1"/>
  <c r="F40" i="1"/>
  <c r="I40" i="1"/>
  <c r="L40" i="1" s="1"/>
  <c r="K40" i="1"/>
  <c r="E41" i="1"/>
  <c r="I41" i="1"/>
  <c r="K41" i="1"/>
  <c r="L41" i="1" s="1"/>
  <c r="E42" i="1"/>
  <c r="F42" i="1"/>
  <c r="I42" i="1"/>
  <c r="L42" i="1" s="1"/>
  <c r="K42" i="1"/>
  <c r="E43" i="1"/>
  <c r="I43" i="1"/>
  <c r="K43" i="1"/>
  <c r="E44" i="1"/>
  <c r="F44" i="1"/>
  <c r="I44" i="1"/>
  <c r="L44" i="1" s="1"/>
  <c r="K44" i="1"/>
  <c r="E45" i="1"/>
  <c r="I45" i="1"/>
  <c r="K45" i="1"/>
  <c r="L45" i="1"/>
  <c r="E46" i="1"/>
  <c r="F46" i="1" s="1"/>
  <c r="I46" i="1"/>
  <c r="K46" i="1"/>
  <c r="E47" i="1"/>
  <c r="I47" i="1"/>
  <c r="L47" i="1" s="1"/>
  <c r="K47" i="1"/>
  <c r="E48" i="1"/>
  <c r="F48" i="1"/>
  <c r="I48" i="1"/>
  <c r="L48" i="1" s="1"/>
  <c r="K48" i="1"/>
  <c r="E49" i="1"/>
  <c r="I49" i="1"/>
  <c r="L49" i="1" s="1"/>
  <c r="K49" i="1"/>
  <c r="E50" i="1"/>
  <c r="F50" i="1"/>
  <c r="I50" i="1"/>
  <c r="K50" i="1"/>
  <c r="E51" i="1"/>
  <c r="I51" i="1"/>
  <c r="L51" i="1" s="1"/>
  <c r="K51" i="1"/>
  <c r="E52" i="1"/>
  <c r="F52" i="1"/>
  <c r="I52" i="1"/>
  <c r="L52" i="1" s="1"/>
  <c r="K52" i="1"/>
  <c r="E53" i="1"/>
  <c r="I53" i="1"/>
  <c r="L53" i="1" s="1"/>
  <c r="K53" i="1"/>
  <c r="E54" i="1"/>
  <c r="F54" i="1" s="1"/>
  <c r="I54" i="1"/>
  <c r="L54" i="1" s="1"/>
  <c r="K54" i="1"/>
  <c r="E55" i="1"/>
  <c r="I55" i="1"/>
  <c r="K55" i="1"/>
  <c r="E56" i="1"/>
  <c r="F56" i="1"/>
  <c r="I56" i="1"/>
  <c r="L56" i="1" s="1"/>
  <c r="K56" i="1"/>
  <c r="E57" i="1"/>
  <c r="F58" i="1" s="1"/>
  <c r="I57" i="1"/>
  <c r="K57" i="1"/>
  <c r="L57" i="1" s="1"/>
  <c r="M58" i="1" s="1"/>
  <c r="I58" i="1"/>
  <c r="K58" i="1"/>
  <c r="L58" i="1" s="1"/>
  <c r="B60" i="1"/>
  <c r="D60" i="1"/>
  <c r="L45" i="6"/>
  <c r="L47" i="6"/>
  <c r="L48" i="6"/>
  <c r="L29" i="5"/>
  <c r="L27" i="5"/>
  <c r="L35" i="5"/>
  <c r="L37" i="5"/>
  <c r="M37" i="5" s="1"/>
  <c r="L43" i="5"/>
  <c r="L45" i="5"/>
  <c r="L51" i="5"/>
  <c r="L53" i="5"/>
  <c r="M53" i="5" s="1"/>
  <c r="F23" i="5"/>
  <c r="F25" i="5"/>
  <c r="F27" i="5"/>
  <c r="F31" i="5"/>
  <c r="F33" i="5"/>
  <c r="F35" i="5"/>
  <c r="F39" i="5"/>
  <c r="F41" i="5"/>
  <c r="F43" i="5"/>
  <c r="F47" i="5"/>
  <c r="F49" i="5"/>
  <c r="F51" i="5"/>
  <c r="F55" i="5"/>
  <c r="F57" i="5"/>
  <c r="L56" i="5"/>
  <c r="M57" i="5" s="1"/>
  <c r="L58" i="5"/>
  <c r="M59" i="5" s="1"/>
  <c r="L57" i="5"/>
  <c r="L18" i="5"/>
  <c r="M19" i="5" s="1"/>
  <c r="M48" i="6"/>
  <c r="L39" i="6"/>
  <c r="M40" i="6" s="1"/>
  <c r="L31" i="6"/>
  <c r="M32" i="6" s="1"/>
  <c r="L23" i="6"/>
  <c r="M24" i="6" s="1"/>
  <c r="L44" i="6"/>
  <c r="L40" i="6"/>
  <c r="L36" i="6"/>
  <c r="L32" i="6"/>
  <c r="L28" i="6"/>
  <c r="L24" i="6"/>
  <c r="L22" i="6"/>
  <c r="L20" i="6"/>
  <c r="L18" i="6"/>
  <c r="M18" i="6"/>
  <c r="L60" i="9" l="1"/>
  <c r="L33" i="1"/>
  <c r="M34" i="1" s="1"/>
  <c r="L29" i="1"/>
  <c r="M30" i="1" s="1"/>
  <c r="L37" i="1"/>
  <c r="M38" i="1" s="1"/>
  <c r="L21" i="1"/>
  <c r="M22" i="1" s="1"/>
  <c r="L43" i="1"/>
  <c r="M44" i="1" s="1"/>
  <c r="L19" i="1"/>
  <c r="M20" i="1" s="1"/>
  <c r="M52" i="1"/>
  <c r="M48" i="1"/>
  <c r="L55" i="1"/>
  <c r="M56" i="1" s="1"/>
  <c r="L36" i="1"/>
  <c r="M36" i="1" s="1"/>
  <c r="M42" i="1"/>
  <c r="I60" i="1"/>
  <c r="L50" i="1"/>
  <c r="M50" i="1" s="1"/>
  <c r="L46" i="1"/>
  <c r="M46" i="1" s="1"/>
  <c r="K60" i="1"/>
  <c r="A21" i="11"/>
  <c r="H21" i="11" s="1"/>
  <c r="A20" i="9"/>
  <c r="H19" i="9"/>
  <c r="A22" i="11"/>
  <c r="M18" i="11"/>
  <c r="M60" i="11" s="1"/>
  <c r="L60" i="11"/>
  <c r="M32" i="9"/>
  <c r="M60" i="9" s="1"/>
  <c r="M25" i="8"/>
  <c r="M41" i="8"/>
  <c r="M57" i="8"/>
  <c r="M19" i="8"/>
  <c r="L61" i="8"/>
  <c r="M21" i="8"/>
  <c r="M39" i="8"/>
  <c r="M55" i="8"/>
  <c r="M37" i="8"/>
  <c r="M53" i="8"/>
  <c r="F19" i="8"/>
  <c r="F61" i="8" s="1"/>
  <c r="L22" i="8"/>
  <c r="M23" i="8" s="1"/>
  <c r="L61" i="7"/>
  <c r="M31" i="7"/>
  <c r="M23" i="7"/>
  <c r="M27" i="7"/>
  <c r="M55" i="7"/>
  <c r="M61" i="7"/>
  <c r="M51" i="7"/>
  <c r="F19" i="7"/>
  <c r="F61" i="7" s="1"/>
  <c r="M40" i="1"/>
  <c r="M41" i="5"/>
  <c r="F61" i="5"/>
  <c r="M54" i="1"/>
  <c r="M30" i="6"/>
  <c r="L61" i="5"/>
  <c r="M39" i="5"/>
  <c r="M49" i="5"/>
  <c r="M46" i="6"/>
  <c r="F60" i="1"/>
  <c r="M61" i="5"/>
  <c r="M50" i="6"/>
  <c r="M34" i="6"/>
  <c r="M47" i="5"/>
  <c r="M52" i="6"/>
  <c r="M21" i="5"/>
  <c r="F18" i="6"/>
  <c r="F60" i="6" s="1"/>
  <c r="K61" i="5"/>
  <c r="L19" i="6"/>
  <c r="L18" i="1"/>
  <c r="H20" i="9" l="1"/>
  <c r="A21" i="9"/>
  <c r="A23" i="11"/>
  <c r="H22" i="11"/>
  <c r="M61" i="8"/>
  <c r="L60" i="1"/>
  <c r="M18" i="1"/>
  <c r="M60" i="1" s="1"/>
  <c r="M20" i="6"/>
  <c r="M60" i="6" s="1"/>
  <c r="L60" i="6"/>
  <c r="A22" i="9" l="1"/>
  <c r="H21" i="9"/>
  <c r="H23" i="11"/>
  <c r="A24" i="11"/>
  <c r="A23" i="9" l="1"/>
  <c r="H22" i="9"/>
  <c r="A25" i="11"/>
  <c r="H24" i="11"/>
  <c r="A24" i="9" l="1"/>
  <c r="H23" i="9"/>
  <c r="H25" i="11"/>
  <c r="A26" i="11"/>
  <c r="A25" i="9" l="1"/>
  <c r="H24" i="9"/>
  <c r="A27" i="11"/>
  <c r="H26" i="11"/>
  <c r="A26" i="9" l="1"/>
  <c r="H25" i="9"/>
  <c r="H27" i="11"/>
  <c r="A28" i="11"/>
  <c r="A27" i="9" l="1"/>
  <c r="H26" i="9"/>
  <c r="H28" i="11"/>
  <c r="A29" i="11"/>
  <c r="A28" i="9" l="1"/>
  <c r="H27" i="9"/>
  <c r="A30" i="11"/>
  <c r="H29" i="11"/>
  <c r="A29" i="9" l="1"/>
  <c r="H28" i="9"/>
  <c r="H30" i="11"/>
  <c r="A31" i="11"/>
  <c r="A30" i="9" l="1"/>
  <c r="H29" i="9"/>
  <c r="H31" i="11"/>
  <c r="A32" i="11"/>
  <c r="A31" i="9" l="1"/>
  <c r="H30" i="9"/>
  <c r="A33" i="11"/>
  <c r="H32" i="11"/>
  <c r="A32" i="9" l="1"/>
  <c r="H31" i="9"/>
  <c r="H33" i="11"/>
  <c r="A34" i="11"/>
  <c r="A33" i="9" l="1"/>
  <c r="H32" i="9"/>
  <c r="H34" i="11"/>
  <c r="A35" i="11"/>
  <c r="A34" i="9" l="1"/>
  <c r="H33" i="9"/>
  <c r="A36" i="11"/>
  <c r="H35" i="11"/>
  <c r="A35" i="9" l="1"/>
  <c r="H34" i="9"/>
  <c r="H36" i="11"/>
  <c r="A37" i="11"/>
  <c r="A36" i="9" l="1"/>
  <c r="H35" i="9"/>
  <c r="A38" i="11"/>
  <c r="H37" i="11"/>
  <c r="A37" i="9" l="1"/>
  <c r="H36" i="9"/>
  <c r="A39" i="11"/>
  <c r="H38" i="11"/>
  <c r="A38" i="9" l="1"/>
  <c r="H37" i="9"/>
  <c r="H39" i="11"/>
  <c r="A40" i="11"/>
  <c r="A39" i="9" l="1"/>
  <c r="H38" i="9"/>
  <c r="A41" i="11"/>
  <c r="H40" i="11"/>
  <c r="A40" i="9" l="1"/>
  <c r="H39" i="9"/>
  <c r="A42" i="11"/>
  <c r="H41" i="11"/>
  <c r="A41" i="9" l="1"/>
  <c r="H40" i="9"/>
  <c r="H42" i="11"/>
  <c r="A43" i="11"/>
  <c r="A42" i="9" l="1"/>
  <c r="H41" i="9"/>
  <c r="A44" i="11"/>
  <c r="H43" i="11"/>
  <c r="A43" i="9" l="1"/>
  <c r="H42" i="9"/>
  <c r="A45" i="11"/>
  <c r="H44" i="11"/>
  <c r="A44" i="9" l="1"/>
  <c r="H43" i="9"/>
  <c r="H45" i="11"/>
  <c r="A46" i="11"/>
  <c r="A45" i="9" l="1"/>
  <c r="H44" i="9"/>
  <c r="H46" i="11"/>
  <c r="A47" i="11"/>
  <c r="A46" i="9" l="1"/>
  <c r="H45" i="9"/>
  <c r="A48" i="11"/>
  <c r="H47" i="11"/>
  <c r="A47" i="9" l="1"/>
  <c r="H46" i="9"/>
  <c r="H48" i="11"/>
  <c r="A49" i="11"/>
  <c r="A48" i="9" l="1"/>
  <c r="H47" i="9"/>
  <c r="H49" i="11"/>
  <c r="A50" i="11"/>
  <c r="A49" i="9" l="1"/>
  <c r="H48" i="9"/>
  <c r="A51" i="11"/>
  <c r="H50" i="11"/>
  <c r="A50" i="9" l="1"/>
  <c r="H49" i="9"/>
  <c r="A52" i="11"/>
  <c r="H51" i="11"/>
  <c r="A51" i="9" l="1"/>
  <c r="H50" i="9"/>
  <c r="A53" i="11"/>
  <c r="H52" i="11"/>
  <c r="A52" i="9" l="1"/>
  <c r="H51" i="9"/>
  <c r="A54" i="11"/>
  <c r="H53" i="11"/>
  <c r="A53" i="9" l="1"/>
  <c r="H52" i="9"/>
  <c r="A55" i="11"/>
  <c r="H54" i="11"/>
  <c r="A54" i="9" l="1"/>
  <c r="H53" i="9"/>
  <c r="H55" i="11"/>
  <c r="A56" i="11"/>
  <c r="A55" i="9" l="1"/>
  <c r="H54" i="9"/>
  <c r="H56" i="11"/>
  <c r="A57" i="11"/>
  <c r="H57" i="11" s="1"/>
  <c r="A56" i="9" l="1"/>
  <c r="H55" i="9"/>
  <c r="A57" i="9" l="1"/>
  <c r="H57" i="9" s="1"/>
  <c r="H56" i="9"/>
</calcChain>
</file>

<file path=xl/sharedStrings.xml><?xml version="1.0" encoding="utf-8"?>
<sst xmlns="http://schemas.openxmlformats.org/spreadsheetml/2006/main" count="350" uniqueCount="43">
  <si>
    <t xml:space="preserve">Note:  Please contact TPFA for interest only amounts if deferring principal payments.  </t>
  </si>
  <si>
    <t>Prepared by Texas Public Finance Authority</t>
  </si>
  <si>
    <t>GENERAL OBLIGATION BOND DEBT SERVICE</t>
  </si>
  <si>
    <t>Level Principal Payments</t>
  </si>
  <si>
    <t>Debt Service Multiplier</t>
  </si>
  <si>
    <t>This is a sample amortization schedule</t>
  </si>
  <si>
    <t>To calculate a debt service schedule based on a different amount, enter a multiplier in this box -&gt;</t>
  </si>
  <si>
    <t>Enter Multiplier</t>
  </si>
  <si>
    <t>Period</t>
  </si>
  <si>
    <t>Annnual</t>
  </si>
  <si>
    <t>Ending</t>
  </si>
  <si>
    <t>Principal</t>
  </si>
  <si>
    <t>Coupon</t>
  </si>
  <si>
    <t>Interest</t>
  </si>
  <si>
    <t>Debt Service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</si>
  <si>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</si>
  <si>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</si>
  <si>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</si>
  <si>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</si>
  <si>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</si>
  <si>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</si>
  <si>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</si>
  <si>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</si>
  <si>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</si>
  <si>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</si>
  <si>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</si>
  <si>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</si>
  <si>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</si>
  <si>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FY 2024</t>
  </si>
  <si>
    <t>FY 2025</t>
  </si>
  <si>
    <t>FY 2026</t>
  </si>
  <si>
    <t>FY 2027</t>
  </si>
  <si>
    <t>FY 2028</t>
  </si>
  <si>
    <t>FY 2029</t>
  </si>
  <si>
    <t>FY 2030</t>
  </si>
  <si>
    <t>Estimated Issuance Date:</t>
  </si>
  <si>
    <t>FY 2031</t>
  </si>
  <si>
    <t>FY 2032</t>
  </si>
  <si>
    <t>FY 2033</t>
  </si>
  <si>
    <t>FY 2034</t>
  </si>
  <si>
    <t>FY 2035</t>
  </si>
  <si>
    <t>FY 2036</t>
  </si>
  <si>
    <t>FY 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</si>
</sst>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"/>
    <numFmt numFmtId="166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color indexed="12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165" fontId="2" fillId="2" borderId="0" xfId="0" applyNumberFormat="1" applyFont="1" applyFill="1"/>
    <xf numFmtId="0" fontId="3" fillId="2" borderId="0" xfId="0" applyFont="1" applyFill="1"/>
    <xf numFmtId="165" fontId="3" fillId="2" borderId="0" xfId="0" applyNumberFormat="1" applyFont="1" applyFill="1"/>
    <xf numFmtId="44" fontId="3" fillId="2" borderId="0" xfId="2" applyFont="1" applyFill="1"/>
    <xf numFmtId="166" fontId="3" fillId="2" borderId="0" xfId="2" applyNumberFormat="1" applyFont="1" applyFill="1"/>
    <xf numFmtId="14" fontId="4" fillId="0" borderId="1" xfId="0" applyNumberFormat="1" applyFont="1" applyBorder="1"/>
    <xf numFmtId="0" fontId="4" fillId="0" borderId="1" xfId="0" applyFont="1" applyBorder="1"/>
    <xf numFmtId="14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/>
    <xf numFmtId="43" fontId="5" fillId="0" borderId="5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center"/>
    </xf>
    <xf numFmtId="14" fontId="4" fillId="0" borderId="0" xfId="0" applyNumberFormat="1" applyFont="1"/>
    <xf numFmtId="43" fontId="4" fillId="0" borderId="0" xfId="1" applyNumberFormat="1" applyFont="1"/>
    <xf numFmtId="10" fontId="4" fillId="0" borderId="0" xfId="3" applyNumberFormat="1" applyFont="1"/>
    <xf numFmtId="43" fontId="6" fillId="0" borderId="0" xfId="1" applyNumberFormat="1" applyFont="1"/>
    <xf numFmtId="43" fontId="4" fillId="0" borderId="0" xfId="1" applyNumberFormat="1" applyFont="1" applyBorder="1"/>
    <xf numFmtId="14" fontId="4" fillId="0" borderId="0" xfId="1" applyNumberFormat="1" applyFont="1" applyBorder="1" applyAlignment="1">
      <alignment vertical="center"/>
    </xf>
    <xf numFmtId="43" fontId="4" fillId="0" borderId="0" xfId="1" applyNumberFormat="1" applyFont="1" applyBorder="1" applyAlignment="1">
      <alignment vertical="center"/>
    </xf>
    <xf numFmtId="10" fontId="4" fillId="0" borderId="0" xfId="3" applyNumberFormat="1" applyFont="1" applyBorder="1"/>
    <xf numFmtId="0" fontId="7" fillId="0" borderId="0" xfId="0" applyFont="1"/>
    <xf numFmtId="43" fontId="4" fillId="0" borderId="7" xfId="1" applyFont="1" applyBorder="1"/>
    <xf numFmtId="43" fontId="6" fillId="0" borderId="7" xfId="1" applyFont="1" applyBorder="1"/>
    <xf numFmtId="10" fontId="1" fillId="0" borderId="0" xfId="3" applyNumberFormat="1"/>
    <xf numFmtId="0" fontId="0" fillId="0" borderId="0" xfId="0" applyAlignment="1">
      <alignment horizontal="center"/>
    </xf>
    <xf numFmtId="14" fontId="8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8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2" xfId="0" applyFill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zoomScale="75" zoomScaleNormal="75" workbookViewId="0">
      <selection activeCell="A17" sqref="A17"/>
    </sheetView>
  </sheetViews>
  <sheetFormatPr defaultRowHeight="12.75" x14ac:dyDescent="0.2"/>
  <cols>
    <col min="1" max="1" width="12.5703125" customWidth="1"/>
    <col min="2" max="2" width="12.5703125" bestFit="1" customWidth="1"/>
    <col min="3" max="3" width="9.28515625" bestFit="1" customWidth="1"/>
    <col min="4" max="4" width="14.7109375" customWidth="1"/>
    <col min="5" max="5" width="17.5703125" customWidth="1"/>
    <col min="6" max="6" width="18.5703125" customWidth="1"/>
    <col min="7" max="7" width="9" customWidth="1"/>
    <col min="8" max="8" width="12.5703125" customWidth="1"/>
    <col min="9" max="9" width="16.5703125" customWidth="1"/>
    <col min="10" max="10" width="9.28515625" bestFit="1" customWidth="1"/>
    <col min="11" max="11" width="18.28515625" customWidth="1"/>
    <col min="12" max="12" width="17.7109375" customWidth="1"/>
    <col min="13" max="13" width="17.28515625" customWidth="1"/>
  </cols>
  <sheetData>
    <row r="1" spans="1:13" ht="15.75" x14ac:dyDescent="0.25">
      <c r="A1" s="1" t="s">
        <v>0</v>
      </c>
      <c r="B1" s="2"/>
      <c r="C1" s="3"/>
      <c r="D1" s="2"/>
      <c r="E1" s="4"/>
      <c r="F1" s="2"/>
      <c r="G1" s="2"/>
      <c r="H1" s="1" t="s">
        <v>0</v>
      </c>
      <c r="I1" s="2"/>
      <c r="J1" s="2"/>
      <c r="K1" s="2"/>
      <c r="L1" s="5"/>
      <c r="M1" s="2"/>
    </row>
    <row r="4" spans="1:13" ht="13.5" thickBot="1" x14ac:dyDescent="0.25">
      <c r="A4" s="6"/>
      <c r="B4" s="42" t="s">
        <v>1</v>
      </c>
      <c r="C4" s="42"/>
      <c r="D4" s="42"/>
      <c r="E4" s="42"/>
      <c r="F4" s="7"/>
      <c r="H4" s="6"/>
      <c r="I4" s="42" t="s">
        <v>1</v>
      </c>
      <c r="J4" s="42"/>
      <c r="K4" s="42"/>
      <c r="L4" s="42"/>
      <c r="M4" s="7"/>
    </row>
    <row r="5" spans="1:13" ht="13.5" thickTop="1" x14ac:dyDescent="0.2">
      <c r="A5" s="8"/>
      <c r="B5" s="9"/>
      <c r="C5" s="9"/>
      <c r="D5" s="9"/>
      <c r="E5" s="9"/>
      <c r="F5" s="9"/>
      <c r="H5" s="8"/>
      <c r="I5" s="9"/>
      <c r="J5" s="9"/>
      <c r="K5" s="9"/>
      <c r="L5" s="9"/>
      <c r="M5" s="9"/>
    </row>
    <row r="6" spans="1:13" x14ac:dyDescent="0.2">
      <c r="A6" s="10" t="s">
        <v>2</v>
      </c>
      <c r="B6" s="10"/>
      <c r="C6" s="10"/>
      <c r="D6" s="10"/>
      <c r="E6" s="10"/>
      <c r="F6" s="10"/>
      <c r="H6" s="10" t="s">
        <v>2</v>
      </c>
      <c r="I6" s="10"/>
      <c r="J6" s="10"/>
      <c r="K6" s="10"/>
      <c r="L6" s="10"/>
      <c r="M6" s="10"/>
    </row>
    <row r="7" spans="1:13" x14ac:dyDescent="0.2">
      <c r="A7" s="10" t="s">
        <v>3</v>
      </c>
      <c r="B7" s="10"/>
      <c r="C7" s="10"/>
      <c r="D7" s="10"/>
      <c r="E7" s="10"/>
      <c r="F7" s="10"/>
      <c r="H7" s="10" t="s">
        <v>3</v>
      </c>
      <c r="I7" s="10"/>
      <c r="J7" s="10"/>
      <c r="K7" s="10"/>
      <c r="L7" s="10"/>
      <c r="M7" s="10"/>
    </row>
    <row r="8" spans="1:13" x14ac:dyDescent="0.2">
      <c r="A8" s="10"/>
      <c r="B8" s="10"/>
      <c r="C8" s="10"/>
      <c r="D8" s="10"/>
      <c r="E8" s="10"/>
      <c r="F8" s="10"/>
      <c r="H8" s="43" t="s">
        <v>4</v>
      </c>
      <c r="I8" s="43"/>
      <c r="J8" s="43"/>
      <c r="K8" s="43"/>
      <c r="L8" s="43"/>
      <c r="M8" s="43"/>
    </row>
    <row r="9" spans="1:13" x14ac:dyDescent="0.2">
      <c r="A9" s="10"/>
      <c r="B9" s="10"/>
      <c r="C9" s="10"/>
      <c r="D9" s="10"/>
      <c r="E9" s="10"/>
      <c r="F9" s="10"/>
      <c r="I9" s="32"/>
      <c r="J9" s="32"/>
      <c r="K9" s="32"/>
      <c r="M9" s="32"/>
    </row>
    <row r="10" spans="1:13" x14ac:dyDescent="0.2">
      <c r="A10" s="10"/>
      <c r="B10" s="10"/>
      <c r="C10" s="10"/>
      <c r="D10" s="10"/>
      <c r="E10" s="10"/>
      <c r="F10" s="10"/>
      <c r="H10" s="34"/>
      <c r="I10" s="34"/>
      <c r="J10" s="32"/>
      <c r="K10" s="32"/>
      <c r="L10" s="36" t="s">
        <v>35</v>
      </c>
      <c r="M10" s="37">
        <f>+A17</f>
        <v>40422</v>
      </c>
    </row>
    <row r="11" spans="1:13" ht="13.5" thickBot="1" x14ac:dyDescent="0.25">
      <c r="A11" s="10"/>
      <c r="B11" s="10"/>
      <c r="C11" s="10"/>
      <c r="D11" s="10"/>
      <c r="E11" s="10"/>
      <c r="F11" s="10"/>
      <c r="H11" s="32"/>
      <c r="I11" s="32"/>
      <c r="J11" s="32"/>
      <c r="K11" s="32"/>
      <c r="L11" s="32"/>
      <c r="M11" s="32"/>
    </row>
    <row r="12" spans="1:13" ht="13.5" thickBot="1" x14ac:dyDescent="0.25">
      <c r="A12" s="11"/>
      <c r="B12" s="12" t="s">
        <v>5</v>
      </c>
      <c r="C12" s="13"/>
      <c r="D12" s="13"/>
      <c r="E12" s="14"/>
      <c r="F12" s="15"/>
      <c r="H12" s="11"/>
      <c r="I12" s="44" t="s">
        <v>6</v>
      </c>
      <c r="J12" s="45"/>
      <c r="K12" s="45"/>
      <c r="L12" s="46"/>
      <c r="M12" s="16" t="s">
        <v>7</v>
      </c>
    </row>
    <row r="13" spans="1:13" ht="16.5" thickBot="1" x14ac:dyDescent="0.3">
      <c r="A13" s="17"/>
      <c r="B13" s="17"/>
      <c r="C13" s="17"/>
      <c r="D13" s="17"/>
      <c r="E13" s="17"/>
      <c r="F13" s="17"/>
      <c r="H13" s="17"/>
      <c r="I13" s="47"/>
      <c r="J13" s="48"/>
      <c r="K13" s="48"/>
      <c r="L13" s="49"/>
      <c r="M13" s="18">
        <v>10</v>
      </c>
    </row>
    <row r="14" spans="1:13" x14ac:dyDescent="0.2">
      <c r="A14" s="15" t="s">
        <v>8</v>
      </c>
      <c r="B14" s="15"/>
      <c r="C14" s="15"/>
      <c r="D14" s="15"/>
      <c r="E14" s="15"/>
      <c r="F14" s="15" t="s">
        <v>9</v>
      </c>
      <c r="H14" s="15" t="s">
        <v>8</v>
      </c>
      <c r="I14" s="15"/>
      <c r="J14" s="15"/>
      <c r="K14" s="15"/>
      <c r="L14" s="15"/>
      <c r="M14" s="15" t="s">
        <v>9</v>
      </c>
    </row>
    <row r="15" spans="1:13" x14ac:dyDescent="0.2">
      <c r="A15" s="19" t="s">
        <v>10</v>
      </c>
      <c r="B15" s="19" t="s">
        <v>11</v>
      </c>
      <c r="C15" s="19" t="s">
        <v>12</v>
      </c>
      <c r="D15" s="19" t="s">
        <v>13</v>
      </c>
      <c r="E15" s="19" t="s">
        <v>14</v>
      </c>
      <c r="F15" s="19" t="s">
        <v>14</v>
      </c>
      <c r="H15" s="19" t="s">
        <v>10</v>
      </c>
      <c r="I15" s="19" t="s">
        <v>11</v>
      </c>
      <c r="J15" s="19" t="s">
        <v>12</v>
      </c>
      <c r="K15" s="19" t="s">
        <v>13</v>
      </c>
      <c r="L15" s="19" t="s">
        <v>14</v>
      </c>
      <c r="M15" s="19" t="s">
        <v>14</v>
      </c>
    </row>
    <row r="16" spans="1:13" x14ac:dyDescent="0.2">
      <c r="A16" s="38"/>
      <c r="B16" s="38"/>
      <c r="C16" s="38"/>
      <c r="D16" s="38"/>
      <c r="E16" s="38"/>
      <c r="F16" s="38"/>
      <c r="H16" s="38"/>
      <c r="I16" s="38"/>
      <c r="J16" s="38"/>
      <c r="K16" s="38"/>
      <c r="L16" s="38"/>
      <c r="M16" s="38"/>
    </row>
    <row r="17" spans="1:14" x14ac:dyDescent="0.2">
      <c r="A17" s="33">
        <v>40422</v>
      </c>
      <c r="B17" s="21"/>
      <c r="C17" s="22"/>
      <c r="D17" s="21"/>
      <c r="E17" s="21"/>
      <c r="F17" s="21"/>
      <c r="H17" s="33">
        <v>40422</v>
      </c>
      <c r="I17" s="21"/>
      <c r="J17" s="22"/>
      <c r="K17" s="21"/>
      <c r="L17" s="21"/>
      <c r="M17" s="21"/>
    </row>
    <row r="18" spans="1:14" x14ac:dyDescent="0.2">
      <c r="A18" s="20">
        <v>40634</v>
      </c>
      <c r="B18" s="21">
        <v>0</v>
      </c>
      <c r="C18" s="22"/>
      <c r="D18" s="21">
        <v>36458.33</v>
      </c>
      <c r="E18" s="21">
        <f t="shared" ref="E18:E56" si="0">+B18+D18</f>
        <v>36458.33</v>
      </c>
      <c r="F18" s="21">
        <f>+E17+E18</f>
        <v>36458.33</v>
      </c>
      <c r="H18" s="20">
        <v>40634</v>
      </c>
      <c r="I18" s="23">
        <f t="shared" ref="I18:I58" si="1">+B18*$M$13</f>
        <v>0</v>
      </c>
      <c r="J18" s="22"/>
      <c r="K18" s="23">
        <f t="shared" ref="K18:K58" si="2">+D18*$M$13</f>
        <v>364583.30000000005</v>
      </c>
      <c r="L18" s="23">
        <f t="shared" ref="L18:L56" si="3">+I18+K18</f>
        <v>364583.30000000005</v>
      </c>
      <c r="M18" s="23">
        <f>+L17+L18</f>
        <v>364583.30000000005</v>
      </c>
      <c r="N18" s="15" t="s">
        <v>15</v>
      </c>
    </row>
    <row r="19" spans="1:14" x14ac:dyDescent="0.2">
      <c r="A19" s="20">
        <v>40817</v>
      </c>
      <c r="B19" s="21">
        <v>50000</v>
      </c>
      <c r="C19" s="22">
        <v>0.06</v>
      </c>
      <c r="D19" s="21">
        <v>31250</v>
      </c>
      <c r="E19" s="21">
        <f t="shared" si="0"/>
        <v>81250</v>
      </c>
      <c r="F19" s="21"/>
      <c r="H19" s="20">
        <v>40817</v>
      </c>
      <c r="I19" s="23">
        <f t="shared" si="1"/>
        <v>500000</v>
      </c>
      <c r="J19" s="22">
        <v>0.06</v>
      </c>
      <c r="K19" s="23">
        <f t="shared" si="2"/>
        <v>312500</v>
      </c>
      <c r="L19" s="23">
        <f t="shared" si="3"/>
        <v>812500</v>
      </c>
      <c r="M19" s="23"/>
      <c r="N19" s="17"/>
    </row>
    <row r="20" spans="1:14" x14ac:dyDescent="0.2">
      <c r="A20" s="20">
        <v>41000</v>
      </c>
      <c r="B20" s="21">
        <v>0</v>
      </c>
      <c r="C20" s="22"/>
      <c r="D20" s="21">
        <v>29687.5</v>
      </c>
      <c r="E20" s="21">
        <f t="shared" si="0"/>
        <v>29687.5</v>
      </c>
      <c r="F20" s="21">
        <f>+E19+E20</f>
        <v>110937.5</v>
      </c>
      <c r="H20" s="20">
        <v>41000</v>
      </c>
      <c r="I20" s="23">
        <f t="shared" si="1"/>
        <v>0</v>
      </c>
      <c r="J20" s="22"/>
      <c r="K20" s="23">
        <f t="shared" si="2"/>
        <v>296875</v>
      </c>
      <c r="L20" s="23">
        <f t="shared" si="3"/>
        <v>296875</v>
      </c>
      <c r="M20" s="23">
        <f>+L19+L20</f>
        <v>1109375</v>
      </c>
      <c r="N20" s="15" t="s">
        <v>16</v>
      </c>
    </row>
    <row r="21" spans="1:14" x14ac:dyDescent="0.2">
      <c r="A21" s="20">
        <v>41183</v>
      </c>
      <c r="B21" s="21">
        <v>50000</v>
      </c>
      <c r="C21" s="22">
        <f>+C19</f>
        <v>0.06</v>
      </c>
      <c r="D21" s="21">
        <v>29687.5</v>
      </c>
      <c r="E21" s="21">
        <f t="shared" si="0"/>
        <v>79687.5</v>
      </c>
      <c r="F21" s="21"/>
      <c r="H21" s="20">
        <v>41183</v>
      </c>
      <c r="I21" s="23">
        <f t="shared" si="1"/>
        <v>500000</v>
      </c>
      <c r="J21" s="22">
        <f>+J19</f>
        <v>0.06</v>
      </c>
      <c r="K21" s="23">
        <f t="shared" si="2"/>
        <v>296875</v>
      </c>
      <c r="L21" s="23">
        <f t="shared" si="3"/>
        <v>796875</v>
      </c>
      <c r="M21" s="23"/>
      <c r="N21" s="17"/>
    </row>
    <row r="22" spans="1:14" x14ac:dyDescent="0.2">
      <c r="A22" s="20">
        <v>41365</v>
      </c>
      <c r="B22" s="21">
        <v>0</v>
      </c>
      <c r="C22" s="22"/>
      <c r="D22" s="21">
        <v>28125</v>
      </c>
      <c r="E22" s="21">
        <f t="shared" si="0"/>
        <v>28125</v>
      </c>
      <c r="F22" s="21">
        <f>+E21+E22</f>
        <v>107812.5</v>
      </c>
      <c r="H22" s="20">
        <v>41365</v>
      </c>
      <c r="I22" s="23">
        <f t="shared" si="1"/>
        <v>0</v>
      </c>
      <c r="J22" s="22"/>
      <c r="K22" s="23">
        <f t="shared" si="2"/>
        <v>281250</v>
      </c>
      <c r="L22" s="23">
        <f t="shared" si="3"/>
        <v>281250</v>
      </c>
      <c r="M22" s="23">
        <f>+L21+L22</f>
        <v>1078125</v>
      </c>
      <c r="N22" s="15" t="s">
        <v>17</v>
      </c>
    </row>
    <row r="23" spans="1:14" x14ac:dyDescent="0.2">
      <c r="A23" s="20">
        <v>41548</v>
      </c>
      <c r="B23" s="21">
        <v>50000</v>
      </c>
      <c r="C23" s="22">
        <f>+C21</f>
        <v>0.06</v>
      </c>
      <c r="D23" s="21">
        <v>28125</v>
      </c>
      <c r="E23" s="21">
        <f t="shared" si="0"/>
        <v>78125</v>
      </c>
      <c r="F23" s="21"/>
      <c r="H23" s="20">
        <v>41548</v>
      </c>
      <c r="I23" s="23">
        <f t="shared" si="1"/>
        <v>500000</v>
      </c>
      <c r="J23" s="22">
        <f>+J21</f>
        <v>0.06</v>
      </c>
      <c r="K23" s="23">
        <f t="shared" si="2"/>
        <v>281250</v>
      </c>
      <c r="L23" s="23">
        <f t="shared" si="3"/>
        <v>781250</v>
      </c>
      <c r="M23" s="23"/>
      <c r="N23" s="17"/>
    </row>
    <row r="24" spans="1:14" x14ac:dyDescent="0.2">
      <c r="A24" s="20">
        <v>41730</v>
      </c>
      <c r="B24" s="21">
        <v>0</v>
      </c>
      <c r="C24" s="22"/>
      <c r="D24" s="21">
        <v>26562.5</v>
      </c>
      <c r="E24" s="21">
        <f t="shared" si="0"/>
        <v>26562.5</v>
      </c>
      <c r="F24" s="21">
        <f>+E23+E24</f>
        <v>104687.5</v>
      </c>
      <c r="H24" s="20">
        <v>41730</v>
      </c>
      <c r="I24" s="23">
        <f t="shared" si="1"/>
        <v>0</v>
      </c>
      <c r="J24" s="22"/>
      <c r="K24" s="23">
        <f t="shared" si="2"/>
        <v>265625</v>
      </c>
      <c r="L24" s="23">
        <f t="shared" si="3"/>
        <v>265625</v>
      </c>
      <c r="M24" s="23">
        <f>+L23+L24</f>
        <v>1046875</v>
      </c>
      <c r="N24" s="15" t="s">
        <v>18</v>
      </c>
    </row>
    <row r="25" spans="1:14" x14ac:dyDescent="0.2">
      <c r="A25" s="20">
        <v>41913</v>
      </c>
      <c r="B25" s="21">
        <v>50000</v>
      </c>
      <c r="C25" s="22">
        <f>+C23</f>
        <v>0.06</v>
      </c>
      <c r="D25" s="21">
        <v>26562.5</v>
      </c>
      <c r="E25" s="21">
        <f t="shared" si="0"/>
        <v>76562.5</v>
      </c>
      <c r="F25" s="21"/>
      <c r="H25" s="20">
        <v>41913</v>
      </c>
      <c r="I25" s="23">
        <f t="shared" si="1"/>
        <v>500000</v>
      </c>
      <c r="J25" s="22">
        <f>+J23</f>
        <v>0.06</v>
      </c>
      <c r="K25" s="23">
        <f t="shared" si="2"/>
        <v>265625</v>
      </c>
      <c r="L25" s="23">
        <f t="shared" si="3"/>
        <v>765625</v>
      </c>
      <c r="M25" s="23"/>
      <c r="N25" s="17"/>
    </row>
    <row r="26" spans="1:14" x14ac:dyDescent="0.2">
      <c r="A26" s="20">
        <v>42095</v>
      </c>
      <c r="B26" s="21">
        <v>0</v>
      </c>
      <c r="C26" s="22"/>
      <c r="D26" s="21">
        <v>25000</v>
      </c>
      <c r="E26" s="21">
        <f t="shared" si="0"/>
        <v>25000</v>
      </c>
      <c r="F26" s="21">
        <f>+E25+E26</f>
        <v>101562.5</v>
      </c>
      <c r="H26" s="20">
        <v>42095</v>
      </c>
      <c r="I26" s="23">
        <f t="shared" si="1"/>
        <v>0</v>
      </c>
      <c r="J26" s="22"/>
      <c r="K26" s="23">
        <f t="shared" si="2"/>
        <v>250000</v>
      </c>
      <c r="L26" s="23">
        <f t="shared" si="3"/>
        <v>250000</v>
      </c>
      <c r="M26" s="23">
        <f>+L25+L26</f>
        <v>1015625</v>
      </c>
      <c r="N26" s="15" t="s">
        <v>19</v>
      </c>
    </row>
    <row r="27" spans="1:14" x14ac:dyDescent="0.2">
      <c r="A27" s="20">
        <v>42278</v>
      </c>
      <c r="B27" s="21">
        <v>50000</v>
      </c>
      <c r="C27" s="22">
        <f>+C25</f>
        <v>0.06</v>
      </c>
      <c r="D27" s="21">
        <v>25000</v>
      </c>
      <c r="E27" s="21">
        <f t="shared" si="0"/>
        <v>75000</v>
      </c>
      <c r="F27" s="21"/>
      <c r="H27" s="20">
        <v>42278</v>
      </c>
      <c r="I27" s="23">
        <f t="shared" si="1"/>
        <v>500000</v>
      </c>
      <c r="J27" s="22">
        <f>+J25</f>
        <v>0.06</v>
      </c>
      <c r="K27" s="23">
        <f t="shared" si="2"/>
        <v>250000</v>
      </c>
      <c r="L27" s="23">
        <f t="shared" si="3"/>
        <v>750000</v>
      </c>
      <c r="M27" s="23"/>
      <c r="N27" s="17"/>
    </row>
    <row r="28" spans="1:14" x14ac:dyDescent="0.2">
      <c r="A28" s="20">
        <v>42461</v>
      </c>
      <c r="B28" s="21">
        <v>0</v>
      </c>
      <c r="C28" s="22"/>
      <c r="D28" s="21">
        <v>23437.5</v>
      </c>
      <c r="E28" s="21">
        <f t="shared" si="0"/>
        <v>23437.5</v>
      </c>
      <c r="F28" s="21">
        <f>+E27+E28</f>
        <v>98437.5</v>
      </c>
      <c r="H28" s="20">
        <v>42461</v>
      </c>
      <c r="I28" s="23">
        <f t="shared" si="1"/>
        <v>0</v>
      </c>
      <c r="J28" s="22"/>
      <c r="K28" s="23">
        <f t="shared" si="2"/>
        <v>234375</v>
      </c>
      <c r="L28" s="23">
        <f t="shared" si="3"/>
        <v>234375</v>
      </c>
      <c r="M28" s="23">
        <f>+L27+L28</f>
        <v>984375</v>
      </c>
      <c r="N28" s="15" t="s">
        <v>20</v>
      </c>
    </row>
    <row r="29" spans="1:14" x14ac:dyDescent="0.2">
      <c r="A29" s="20">
        <v>42644</v>
      </c>
      <c r="B29" s="21">
        <v>50000</v>
      </c>
      <c r="C29" s="22">
        <f>+C27</f>
        <v>0.06</v>
      </c>
      <c r="D29" s="21">
        <v>23437.5</v>
      </c>
      <c r="E29" s="21">
        <f t="shared" si="0"/>
        <v>73437.5</v>
      </c>
      <c r="F29" s="21"/>
      <c r="H29" s="20">
        <v>42644</v>
      </c>
      <c r="I29" s="23">
        <f t="shared" si="1"/>
        <v>500000</v>
      </c>
      <c r="J29" s="22">
        <f>+J27</f>
        <v>0.06</v>
      </c>
      <c r="K29" s="23">
        <f t="shared" si="2"/>
        <v>234375</v>
      </c>
      <c r="L29" s="23">
        <f t="shared" si="3"/>
        <v>734375</v>
      </c>
      <c r="M29" s="23"/>
      <c r="N29" s="17"/>
    </row>
    <row r="30" spans="1:14" x14ac:dyDescent="0.2">
      <c r="A30" s="20">
        <v>42826</v>
      </c>
      <c r="B30" s="21">
        <v>0</v>
      </c>
      <c r="C30" s="22"/>
      <c r="D30" s="21">
        <v>21875</v>
      </c>
      <c r="E30" s="21">
        <f t="shared" si="0"/>
        <v>21875</v>
      </c>
      <c r="F30" s="21">
        <f>+E29+E30</f>
        <v>95312.5</v>
      </c>
      <c r="H30" s="20">
        <v>42826</v>
      </c>
      <c r="I30" s="23">
        <f t="shared" si="1"/>
        <v>0</v>
      </c>
      <c r="J30" s="22"/>
      <c r="K30" s="23">
        <f t="shared" si="2"/>
        <v>218750</v>
      </c>
      <c r="L30" s="23">
        <f t="shared" si="3"/>
        <v>218750</v>
      </c>
      <c r="M30" s="23">
        <f>+L29+L30</f>
        <v>953125</v>
      </c>
      <c r="N30" s="15" t="s">
        <v>21</v>
      </c>
    </row>
    <row r="31" spans="1:14" x14ac:dyDescent="0.2">
      <c r="A31" s="20">
        <v>43009</v>
      </c>
      <c r="B31" s="21">
        <v>50000</v>
      </c>
      <c r="C31" s="22">
        <f>+C29</f>
        <v>0.06</v>
      </c>
      <c r="D31" s="21">
        <v>21875</v>
      </c>
      <c r="E31" s="21">
        <f t="shared" si="0"/>
        <v>71875</v>
      </c>
      <c r="F31" s="21"/>
      <c r="H31" s="20">
        <v>43009</v>
      </c>
      <c r="I31" s="23">
        <f t="shared" si="1"/>
        <v>500000</v>
      </c>
      <c r="J31" s="22">
        <f>+J29</f>
        <v>0.06</v>
      </c>
      <c r="K31" s="23">
        <f t="shared" si="2"/>
        <v>218750</v>
      </c>
      <c r="L31" s="23">
        <f t="shared" si="3"/>
        <v>718750</v>
      </c>
      <c r="M31" s="23"/>
      <c r="N31" s="17"/>
    </row>
    <row r="32" spans="1:14" x14ac:dyDescent="0.2">
      <c r="A32" s="20">
        <v>43191</v>
      </c>
      <c r="B32" s="21">
        <v>0</v>
      </c>
      <c r="C32" s="22"/>
      <c r="D32" s="21">
        <v>20312.5</v>
      </c>
      <c r="E32" s="21">
        <f t="shared" si="0"/>
        <v>20312.5</v>
      </c>
      <c r="F32" s="21">
        <f>+E31+E32</f>
        <v>92187.5</v>
      </c>
      <c r="H32" s="20">
        <v>43191</v>
      </c>
      <c r="I32" s="23">
        <f t="shared" si="1"/>
        <v>0</v>
      </c>
      <c r="J32" s="22"/>
      <c r="K32" s="23">
        <f t="shared" si="2"/>
        <v>203125</v>
      </c>
      <c r="L32" s="23">
        <f t="shared" si="3"/>
        <v>203125</v>
      </c>
      <c r="M32" s="23">
        <f>+L31+L32</f>
        <v>921875</v>
      </c>
      <c r="N32" s="15" t="s">
        <v>22</v>
      </c>
    </row>
    <row r="33" spans="1:14" x14ac:dyDescent="0.2">
      <c r="A33" s="20">
        <v>43374</v>
      </c>
      <c r="B33" s="21">
        <v>50000</v>
      </c>
      <c r="C33" s="22">
        <f>+C31</f>
        <v>0.06</v>
      </c>
      <c r="D33" s="21">
        <v>20312.5</v>
      </c>
      <c r="E33" s="21">
        <f t="shared" si="0"/>
        <v>70312.5</v>
      </c>
      <c r="F33" s="21"/>
      <c r="H33" s="20">
        <v>43374</v>
      </c>
      <c r="I33" s="23">
        <f t="shared" si="1"/>
        <v>500000</v>
      </c>
      <c r="J33" s="22">
        <f>+J31</f>
        <v>0.06</v>
      </c>
      <c r="K33" s="23">
        <f t="shared" si="2"/>
        <v>203125</v>
      </c>
      <c r="L33" s="23">
        <f t="shared" si="3"/>
        <v>703125</v>
      </c>
      <c r="M33" s="23"/>
      <c r="N33" s="17"/>
    </row>
    <row r="34" spans="1:14" x14ac:dyDescent="0.2">
      <c r="A34" s="20">
        <v>43556</v>
      </c>
      <c r="B34" s="21">
        <v>0</v>
      </c>
      <c r="C34" s="22"/>
      <c r="D34" s="21">
        <v>18750</v>
      </c>
      <c r="E34" s="21">
        <f t="shared" si="0"/>
        <v>18750</v>
      </c>
      <c r="F34" s="21">
        <f>+E33+E34</f>
        <v>89062.5</v>
      </c>
      <c r="H34" s="20">
        <v>43556</v>
      </c>
      <c r="I34" s="23">
        <f t="shared" si="1"/>
        <v>0</v>
      </c>
      <c r="J34" s="22"/>
      <c r="K34" s="23">
        <f t="shared" si="2"/>
        <v>187500</v>
      </c>
      <c r="L34" s="23">
        <f t="shared" si="3"/>
        <v>187500</v>
      </c>
      <c r="M34" s="23">
        <f>+L33+L34</f>
        <v>890625</v>
      </c>
      <c r="N34" s="15" t="s">
        <v>23</v>
      </c>
    </row>
    <row r="35" spans="1:14" x14ac:dyDescent="0.2">
      <c r="A35" s="20">
        <v>43739</v>
      </c>
      <c r="B35" s="21">
        <v>50000</v>
      </c>
      <c r="C35" s="22">
        <f>+C33</f>
        <v>0.06</v>
      </c>
      <c r="D35" s="21">
        <v>18750</v>
      </c>
      <c r="E35" s="21">
        <f t="shared" si="0"/>
        <v>68750</v>
      </c>
      <c r="F35" s="21"/>
      <c r="H35" s="20">
        <v>43739</v>
      </c>
      <c r="I35" s="23">
        <f t="shared" si="1"/>
        <v>500000</v>
      </c>
      <c r="J35" s="22">
        <f>+J33</f>
        <v>0.06</v>
      </c>
      <c r="K35" s="23">
        <f t="shared" si="2"/>
        <v>187500</v>
      </c>
      <c r="L35" s="23">
        <f t="shared" si="3"/>
        <v>687500</v>
      </c>
      <c r="M35" s="23"/>
      <c r="N35" s="17"/>
    </row>
    <row r="36" spans="1:14" x14ac:dyDescent="0.2">
      <c r="A36" s="20">
        <v>43922</v>
      </c>
      <c r="B36" s="21">
        <v>0</v>
      </c>
      <c r="C36" s="22"/>
      <c r="D36" s="21">
        <v>17187.5</v>
      </c>
      <c r="E36" s="21">
        <f t="shared" si="0"/>
        <v>17187.5</v>
      </c>
      <c r="F36" s="21">
        <f>+E35+E36</f>
        <v>85937.5</v>
      </c>
      <c r="H36" s="20">
        <v>43922</v>
      </c>
      <c r="I36" s="23">
        <f t="shared" si="1"/>
        <v>0</v>
      </c>
      <c r="J36" s="22"/>
      <c r="K36" s="23">
        <f t="shared" si="2"/>
        <v>171875</v>
      </c>
      <c r="L36" s="23">
        <f t="shared" si="3"/>
        <v>171875</v>
      </c>
      <c r="M36" s="23">
        <f>+L35+L36</f>
        <v>859375</v>
      </c>
      <c r="N36" s="15" t="s">
        <v>24</v>
      </c>
    </row>
    <row r="37" spans="1:14" x14ac:dyDescent="0.2">
      <c r="A37" s="20">
        <v>44105</v>
      </c>
      <c r="B37" s="21">
        <v>50000</v>
      </c>
      <c r="C37" s="22">
        <f>+C35</f>
        <v>0.06</v>
      </c>
      <c r="D37" s="21">
        <v>17187.5</v>
      </c>
      <c r="E37" s="21">
        <f t="shared" si="0"/>
        <v>67187.5</v>
      </c>
      <c r="F37" s="21"/>
      <c r="H37" s="20">
        <v>44105</v>
      </c>
      <c r="I37" s="23">
        <f t="shared" si="1"/>
        <v>500000</v>
      </c>
      <c r="J37" s="22">
        <f>+J35</f>
        <v>0.06</v>
      </c>
      <c r="K37" s="23">
        <f t="shared" si="2"/>
        <v>171875</v>
      </c>
      <c r="L37" s="23">
        <f t="shared" si="3"/>
        <v>671875</v>
      </c>
      <c r="M37" s="23"/>
      <c r="N37" s="17"/>
    </row>
    <row r="38" spans="1:14" x14ac:dyDescent="0.2">
      <c r="A38" s="20">
        <v>44287</v>
      </c>
      <c r="B38" s="21">
        <v>0</v>
      </c>
      <c r="C38" s="22"/>
      <c r="D38" s="21">
        <v>15625</v>
      </c>
      <c r="E38" s="21">
        <f t="shared" si="0"/>
        <v>15625</v>
      </c>
      <c r="F38" s="21">
        <f>+E37+E38</f>
        <v>82812.5</v>
      </c>
      <c r="H38" s="20">
        <v>44287</v>
      </c>
      <c r="I38" s="23">
        <f t="shared" si="1"/>
        <v>0</v>
      </c>
      <c r="J38" s="22"/>
      <c r="K38" s="23">
        <f t="shared" si="2"/>
        <v>156250</v>
      </c>
      <c r="L38" s="23">
        <f t="shared" si="3"/>
        <v>156250</v>
      </c>
      <c r="M38" s="23">
        <f>+L37+L38</f>
        <v>828125</v>
      </c>
      <c r="N38" s="15" t="s">
        <v>25</v>
      </c>
    </row>
    <row r="39" spans="1:14" x14ac:dyDescent="0.2">
      <c r="A39" s="8">
        <v>44470</v>
      </c>
      <c r="B39" s="24">
        <v>50000</v>
      </c>
      <c r="C39" s="22">
        <f>+C37</f>
        <v>0.06</v>
      </c>
      <c r="D39" s="24">
        <v>15625</v>
      </c>
      <c r="E39" s="21">
        <f t="shared" si="0"/>
        <v>65625</v>
      </c>
      <c r="F39" s="21"/>
      <c r="H39" s="8">
        <v>44470</v>
      </c>
      <c r="I39" s="23">
        <f t="shared" si="1"/>
        <v>500000</v>
      </c>
      <c r="J39" s="22">
        <f>+J37</f>
        <v>0.06</v>
      </c>
      <c r="K39" s="23">
        <f t="shared" si="2"/>
        <v>156250</v>
      </c>
      <c r="L39" s="23">
        <f t="shared" si="3"/>
        <v>656250</v>
      </c>
      <c r="M39" s="23"/>
      <c r="N39" s="17"/>
    </row>
    <row r="40" spans="1:14" x14ac:dyDescent="0.2">
      <c r="A40" s="25">
        <v>44652</v>
      </c>
      <c r="B40" s="26">
        <v>0</v>
      </c>
      <c r="C40" s="22"/>
      <c r="D40" s="26">
        <v>14062.5</v>
      </c>
      <c r="E40" s="21">
        <f t="shared" si="0"/>
        <v>14062.5</v>
      </c>
      <c r="F40" s="21">
        <f>+E39+E40</f>
        <v>79687.5</v>
      </c>
      <c r="H40" s="25">
        <v>44652</v>
      </c>
      <c r="I40" s="23">
        <f t="shared" si="1"/>
        <v>0</v>
      </c>
      <c r="J40" s="22"/>
      <c r="K40" s="23">
        <f t="shared" si="2"/>
        <v>140625</v>
      </c>
      <c r="L40" s="23">
        <f t="shared" si="3"/>
        <v>140625</v>
      </c>
      <c r="M40" s="23">
        <f>+L39+L40</f>
        <v>796875</v>
      </c>
      <c r="N40" s="15" t="s">
        <v>26</v>
      </c>
    </row>
    <row r="41" spans="1:14" x14ac:dyDescent="0.2">
      <c r="A41" s="20">
        <v>44835</v>
      </c>
      <c r="B41" s="21">
        <v>50000</v>
      </c>
      <c r="C41" s="22">
        <f>+C39</f>
        <v>0.06</v>
      </c>
      <c r="D41" s="21">
        <v>14062.5</v>
      </c>
      <c r="E41" s="21">
        <f t="shared" si="0"/>
        <v>64062.5</v>
      </c>
      <c r="F41" s="21"/>
      <c r="H41" s="20">
        <v>44835</v>
      </c>
      <c r="I41" s="23">
        <f t="shared" si="1"/>
        <v>500000</v>
      </c>
      <c r="J41" s="22">
        <f>+J39</f>
        <v>0.06</v>
      </c>
      <c r="K41" s="23">
        <f t="shared" si="2"/>
        <v>140625</v>
      </c>
      <c r="L41" s="23">
        <f t="shared" si="3"/>
        <v>640625</v>
      </c>
      <c r="M41" s="23"/>
      <c r="N41" s="17"/>
    </row>
    <row r="42" spans="1:14" x14ac:dyDescent="0.2">
      <c r="A42" s="20">
        <v>45017</v>
      </c>
      <c r="B42" s="21">
        <v>0</v>
      </c>
      <c r="C42" s="22"/>
      <c r="D42" s="21">
        <v>12500</v>
      </c>
      <c r="E42" s="21">
        <f t="shared" si="0"/>
        <v>12500</v>
      </c>
      <c r="F42" s="21">
        <f>+E41+E42</f>
        <v>76562.5</v>
      </c>
      <c r="H42" s="20">
        <v>45017</v>
      </c>
      <c r="I42" s="23">
        <f t="shared" si="1"/>
        <v>0</v>
      </c>
      <c r="J42" s="22"/>
      <c r="K42" s="23">
        <f t="shared" si="2"/>
        <v>125000</v>
      </c>
      <c r="L42" s="23">
        <f t="shared" si="3"/>
        <v>125000</v>
      </c>
      <c r="M42" s="23">
        <f>+L41+L42</f>
        <v>765625</v>
      </c>
      <c r="N42" s="15" t="s">
        <v>27</v>
      </c>
    </row>
    <row r="43" spans="1:14" x14ac:dyDescent="0.2">
      <c r="A43" s="20">
        <v>45200</v>
      </c>
      <c r="B43" s="21">
        <v>50000</v>
      </c>
      <c r="C43" s="22">
        <f>+C41</f>
        <v>0.06</v>
      </c>
      <c r="D43" s="21">
        <v>12500</v>
      </c>
      <c r="E43" s="21">
        <f t="shared" si="0"/>
        <v>62500</v>
      </c>
      <c r="F43" s="21"/>
      <c r="H43" s="20">
        <v>45200</v>
      </c>
      <c r="I43" s="23">
        <f t="shared" si="1"/>
        <v>500000</v>
      </c>
      <c r="J43" s="22">
        <f>+J41</f>
        <v>0.06</v>
      </c>
      <c r="K43" s="23">
        <f t="shared" si="2"/>
        <v>125000</v>
      </c>
      <c r="L43" s="23">
        <f t="shared" si="3"/>
        <v>625000</v>
      </c>
      <c r="M43" s="23"/>
      <c r="N43" s="17"/>
    </row>
    <row r="44" spans="1:14" x14ac:dyDescent="0.2">
      <c r="A44" s="20">
        <v>45383</v>
      </c>
      <c r="B44" s="21">
        <v>0</v>
      </c>
      <c r="C44" s="22"/>
      <c r="D44" s="21">
        <v>10937.5</v>
      </c>
      <c r="E44" s="21">
        <f t="shared" si="0"/>
        <v>10937.5</v>
      </c>
      <c r="F44" s="21">
        <f>+E43+E44</f>
        <v>73437.5</v>
      </c>
      <c r="H44" s="20">
        <v>45383</v>
      </c>
      <c r="I44" s="23">
        <f t="shared" si="1"/>
        <v>0</v>
      </c>
      <c r="J44" s="22"/>
      <c r="K44" s="23">
        <f t="shared" si="2"/>
        <v>109375</v>
      </c>
      <c r="L44" s="23">
        <f t="shared" si="3"/>
        <v>109375</v>
      </c>
      <c r="M44" s="23">
        <f>+L43+L44</f>
        <v>734375</v>
      </c>
      <c r="N44" s="15" t="s">
        <v>28</v>
      </c>
    </row>
    <row r="45" spans="1:14" x14ac:dyDescent="0.2">
      <c r="A45" s="20">
        <v>45566</v>
      </c>
      <c r="B45" s="21">
        <v>50000</v>
      </c>
      <c r="C45" s="22">
        <f>+C43</f>
        <v>0.06</v>
      </c>
      <c r="D45" s="21">
        <v>10937.5</v>
      </c>
      <c r="E45" s="21">
        <f t="shared" si="0"/>
        <v>60937.5</v>
      </c>
      <c r="F45" s="21"/>
      <c r="H45" s="20">
        <v>45566</v>
      </c>
      <c r="I45" s="23">
        <f t="shared" si="1"/>
        <v>500000</v>
      </c>
      <c r="J45" s="22">
        <f>+J43</f>
        <v>0.06</v>
      </c>
      <c r="K45" s="23">
        <f t="shared" si="2"/>
        <v>109375</v>
      </c>
      <c r="L45" s="23">
        <f t="shared" si="3"/>
        <v>609375</v>
      </c>
      <c r="M45" s="23"/>
      <c r="N45" s="17"/>
    </row>
    <row r="46" spans="1:14" x14ac:dyDescent="0.2">
      <c r="A46" s="20">
        <v>45748</v>
      </c>
      <c r="B46" s="21">
        <v>0</v>
      </c>
      <c r="C46" s="22"/>
      <c r="D46" s="21">
        <v>9375</v>
      </c>
      <c r="E46" s="21">
        <f t="shared" si="0"/>
        <v>9375</v>
      </c>
      <c r="F46" s="21">
        <f>+E45+E46</f>
        <v>70312.5</v>
      </c>
      <c r="H46" s="20">
        <v>45748</v>
      </c>
      <c r="I46" s="23">
        <f t="shared" si="1"/>
        <v>0</v>
      </c>
      <c r="J46" s="22"/>
      <c r="K46" s="23">
        <f t="shared" si="2"/>
        <v>93750</v>
      </c>
      <c r="L46" s="23">
        <f t="shared" si="3"/>
        <v>93750</v>
      </c>
      <c r="M46" s="23">
        <f>+L45+L46</f>
        <v>703125</v>
      </c>
      <c r="N46" s="15" t="s">
        <v>29</v>
      </c>
    </row>
    <row r="47" spans="1:14" x14ac:dyDescent="0.2">
      <c r="A47" s="20">
        <v>45931</v>
      </c>
      <c r="B47" s="21">
        <v>50000</v>
      </c>
      <c r="C47" s="22">
        <f>+C45</f>
        <v>0.06</v>
      </c>
      <c r="D47" s="21">
        <v>9375</v>
      </c>
      <c r="E47" s="21">
        <f t="shared" si="0"/>
        <v>59375</v>
      </c>
      <c r="F47" s="21"/>
      <c r="H47" s="20">
        <v>45931</v>
      </c>
      <c r="I47" s="23">
        <f t="shared" si="1"/>
        <v>500000</v>
      </c>
      <c r="J47" s="22">
        <f>+J45</f>
        <v>0.06</v>
      </c>
      <c r="K47" s="23">
        <f t="shared" si="2"/>
        <v>93750</v>
      </c>
      <c r="L47" s="23">
        <f t="shared" si="3"/>
        <v>593750</v>
      </c>
      <c r="M47" s="23"/>
      <c r="N47" s="17"/>
    </row>
    <row r="48" spans="1:14" x14ac:dyDescent="0.2">
      <c r="A48" s="20">
        <v>46113</v>
      </c>
      <c r="B48" s="21">
        <v>0</v>
      </c>
      <c r="C48" s="22"/>
      <c r="D48" s="21">
        <v>7812.5</v>
      </c>
      <c r="E48" s="21">
        <f t="shared" si="0"/>
        <v>7812.5</v>
      </c>
      <c r="F48" s="21">
        <f>+E47+E48</f>
        <v>67187.5</v>
      </c>
      <c r="H48" s="20">
        <v>46113</v>
      </c>
      <c r="I48" s="23">
        <f t="shared" si="1"/>
        <v>0</v>
      </c>
      <c r="J48" s="22"/>
      <c r="K48" s="23">
        <f t="shared" si="2"/>
        <v>78125</v>
      </c>
      <c r="L48" s="23">
        <f t="shared" si="3"/>
        <v>78125</v>
      </c>
      <c r="M48" s="23">
        <f>+L47+L48</f>
        <v>671875</v>
      </c>
      <c r="N48" s="15" t="s">
        <v>30</v>
      </c>
    </row>
    <row r="49" spans="1:14" x14ac:dyDescent="0.2">
      <c r="A49" s="20">
        <v>46296</v>
      </c>
      <c r="B49" s="21">
        <v>50000</v>
      </c>
      <c r="C49" s="22">
        <f>+C47</f>
        <v>0.06</v>
      </c>
      <c r="D49" s="21">
        <v>7812.5</v>
      </c>
      <c r="E49" s="21">
        <f t="shared" si="0"/>
        <v>57812.5</v>
      </c>
      <c r="F49" s="21"/>
      <c r="H49" s="20">
        <v>46296</v>
      </c>
      <c r="I49" s="23">
        <f t="shared" si="1"/>
        <v>500000</v>
      </c>
      <c r="J49" s="22">
        <f>+J47</f>
        <v>0.06</v>
      </c>
      <c r="K49" s="23">
        <f t="shared" si="2"/>
        <v>78125</v>
      </c>
      <c r="L49" s="23">
        <f t="shared" si="3"/>
        <v>578125</v>
      </c>
      <c r="M49" s="23"/>
      <c r="N49" s="17"/>
    </row>
    <row r="50" spans="1:14" x14ac:dyDescent="0.2">
      <c r="A50" s="20">
        <v>46478</v>
      </c>
      <c r="B50" s="21">
        <v>0</v>
      </c>
      <c r="C50" s="22"/>
      <c r="D50" s="21">
        <v>6250</v>
      </c>
      <c r="E50" s="21">
        <f t="shared" si="0"/>
        <v>6250</v>
      </c>
      <c r="F50" s="21">
        <f>+E49+E50</f>
        <v>64062.5</v>
      </c>
      <c r="H50" s="20">
        <v>46478</v>
      </c>
      <c r="I50" s="23">
        <f t="shared" si="1"/>
        <v>0</v>
      </c>
      <c r="J50" s="22"/>
      <c r="K50" s="23">
        <f t="shared" si="2"/>
        <v>62500</v>
      </c>
      <c r="L50" s="23">
        <f t="shared" si="3"/>
        <v>62500</v>
      </c>
      <c r="M50" s="23">
        <f>+L49+L50</f>
        <v>640625</v>
      </c>
      <c r="N50" s="15" t="s">
        <v>31</v>
      </c>
    </row>
    <row r="51" spans="1:14" x14ac:dyDescent="0.2">
      <c r="A51" s="20">
        <v>46661</v>
      </c>
      <c r="B51" s="21">
        <v>50000</v>
      </c>
      <c r="C51" s="22">
        <f>+C49</f>
        <v>0.06</v>
      </c>
      <c r="D51" s="21">
        <v>6250</v>
      </c>
      <c r="E51" s="21">
        <f t="shared" si="0"/>
        <v>56250</v>
      </c>
      <c r="F51" s="21"/>
      <c r="H51" s="20">
        <v>46661</v>
      </c>
      <c r="I51" s="23">
        <f t="shared" si="1"/>
        <v>500000</v>
      </c>
      <c r="J51" s="22">
        <f>+J49</f>
        <v>0.06</v>
      </c>
      <c r="K51" s="23">
        <f t="shared" si="2"/>
        <v>62500</v>
      </c>
      <c r="L51" s="23">
        <f t="shared" si="3"/>
        <v>562500</v>
      </c>
      <c r="M51" s="23"/>
      <c r="N51" s="17"/>
    </row>
    <row r="52" spans="1:14" x14ac:dyDescent="0.2">
      <c r="A52" s="20">
        <v>46844</v>
      </c>
      <c r="B52" s="21">
        <v>0</v>
      </c>
      <c r="C52" s="22"/>
      <c r="D52" s="21">
        <v>4687.5</v>
      </c>
      <c r="E52" s="21">
        <f t="shared" si="0"/>
        <v>4687.5</v>
      </c>
      <c r="F52" s="21">
        <f>+E51+E52</f>
        <v>60937.5</v>
      </c>
      <c r="H52" s="20">
        <v>46844</v>
      </c>
      <c r="I52" s="23">
        <f t="shared" si="1"/>
        <v>0</v>
      </c>
      <c r="J52" s="22"/>
      <c r="K52" s="23">
        <f t="shared" si="2"/>
        <v>46875</v>
      </c>
      <c r="L52" s="23">
        <f t="shared" si="3"/>
        <v>46875</v>
      </c>
      <c r="M52" s="23">
        <f>+L51+L52</f>
        <v>609375</v>
      </c>
      <c r="N52" s="15" t="s">
        <v>32</v>
      </c>
    </row>
    <row r="53" spans="1:14" x14ac:dyDescent="0.2">
      <c r="A53" s="20">
        <v>47027</v>
      </c>
      <c r="B53" s="21">
        <v>50000</v>
      </c>
      <c r="C53" s="22">
        <f>+C51</f>
        <v>0.06</v>
      </c>
      <c r="D53" s="21">
        <v>4687.5</v>
      </c>
      <c r="E53" s="21">
        <f t="shared" si="0"/>
        <v>54687.5</v>
      </c>
      <c r="F53" s="21"/>
      <c r="H53" s="20">
        <v>47027</v>
      </c>
      <c r="I53" s="23">
        <f t="shared" si="1"/>
        <v>500000</v>
      </c>
      <c r="J53" s="22">
        <f>+J51</f>
        <v>0.06</v>
      </c>
      <c r="K53" s="23">
        <f t="shared" si="2"/>
        <v>46875</v>
      </c>
      <c r="L53" s="23">
        <f t="shared" si="3"/>
        <v>546875</v>
      </c>
      <c r="M53" s="23"/>
      <c r="N53" s="17"/>
    </row>
    <row r="54" spans="1:14" x14ac:dyDescent="0.2">
      <c r="A54" s="20">
        <v>47209</v>
      </c>
      <c r="B54" s="21">
        <v>0</v>
      </c>
      <c r="C54" s="22"/>
      <c r="D54" s="21">
        <v>3125</v>
      </c>
      <c r="E54" s="21">
        <f t="shared" si="0"/>
        <v>3125</v>
      </c>
      <c r="F54" s="21">
        <f>+E53+E54</f>
        <v>57812.5</v>
      </c>
      <c r="H54" s="20">
        <v>47209</v>
      </c>
      <c r="I54" s="23">
        <f t="shared" si="1"/>
        <v>0</v>
      </c>
      <c r="J54" s="22"/>
      <c r="K54" s="23">
        <f t="shared" si="2"/>
        <v>31250</v>
      </c>
      <c r="L54" s="23">
        <f t="shared" si="3"/>
        <v>31250</v>
      </c>
      <c r="M54" s="23">
        <f>+L53+L54</f>
        <v>578125</v>
      </c>
      <c r="N54" s="15" t="s">
        <v>33</v>
      </c>
    </row>
    <row r="55" spans="1:14" x14ac:dyDescent="0.2">
      <c r="A55" s="20">
        <v>47392</v>
      </c>
      <c r="B55" s="21">
        <v>50000</v>
      </c>
      <c r="C55" s="22">
        <f>+C53</f>
        <v>0.06</v>
      </c>
      <c r="D55" s="21">
        <v>3125</v>
      </c>
      <c r="E55" s="21">
        <f t="shared" si="0"/>
        <v>53125</v>
      </c>
      <c r="F55" s="21"/>
      <c r="H55" s="20">
        <v>47392</v>
      </c>
      <c r="I55" s="23">
        <f t="shared" si="1"/>
        <v>500000</v>
      </c>
      <c r="J55" s="22">
        <f>+J53</f>
        <v>0.06</v>
      </c>
      <c r="K55" s="23">
        <f t="shared" si="2"/>
        <v>31250</v>
      </c>
      <c r="L55" s="23">
        <f t="shared" si="3"/>
        <v>531250</v>
      </c>
      <c r="M55" s="23"/>
      <c r="N55" s="17"/>
    </row>
    <row r="56" spans="1:14" x14ac:dyDescent="0.2">
      <c r="A56" s="20">
        <v>47574</v>
      </c>
      <c r="B56" s="24">
        <v>0</v>
      </c>
      <c r="C56" s="27"/>
      <c r="D56" s="24">
        <v>1562.5</v>
      </c>
      <c r="E56" s="21">
        <f t="shared" si="0"/>
        <v>1562.5</v>
      </c>
      <c r="F56" s="21">
        <f>+E55+E56</f>
        <v>54687.5</v>
      </c>
      <c r="H56" s="20">
        <v>47574</v>
      </c>
      <c r="I56" s="23">
        <f t="shared" si="1"/>
        <v>0</v>
      </c>
      <c r="J56" s="27"/>
      <c r="K56" s="23">
        <f t="shared" si="2"/>
        <v>15625</v>
      </c>
      <c r="L56" s="23">
        <f t="shared" si="3"/>
        <v>15625</v>
      </c>
      <c r="M56" s="23">
        <f>+L55+L56</f>
        <v>546875</v>
      </c>
      <c r="N56" s="15" t="s">
        <v>34</v>
      </c>
    </row>
    <row r="57" spans="1:14" x14ac:dyDescent="0.2">
      <c r="A57" s="20">
        <v>47757</v>
      </c>
      <c r="B57" s="21">
        <v>50000</v>
      </c>
      <c r="C57" s="22">
        <f>+C55</f>
        <v>0.06</v>
      </c>
      <c r="D57" s="21">
        <v>1562.5</v>
      </c>
      <c r="E57" s="21">
        <f>+D57+B57</f>
        <v>51562.5</v>
      </c>
      <c r="H57" s="20">
        <v>47757</v>
      </c>
      <c r="I57" s="23">
        <f t="shared" si="1"/>
        <v>500000</v>
      </c>
      <c r="J57" s="22">
        <f>+J55</f>
        <v>0.06</v>
      </c>
      <c r="K57" s="23">
        <f t="shared" si="2"/>
        <v>15625</v>
      </c>
      <c r="L57" s="23">
        <f>+K57+I57</f>
        <v>515625</v>
      </c>
      <c r="M57" s="28"/>
      <c r="N57" s="17"/>
    </row>
    <row r="58" spans="1:14" x14ac:dyDescent="0.2">
      <c r="A58" s="20">
        <v>47939</v>
      </c>
      <c r="B58" s="21">
        <v>0</v>
      </c>
      <c r="C58" s="22"/>
      <c r="D58" s="21">
        <v>0</v>
      </c>
      <c r="E58" s="21"/>
      <c r="F58" s="21">
        <f>+E57+E58</f>
        <v>51562.5</v>
      </c>
      <c r="H58" s="20">
        <v>47939</v>
      </c>
      <c r="I58" s="23">
        <f t="shared" si="1"/>
        <v>0</v>
      </c>
      <c r="J58" s="22"/>
      <c r="K58" s="23">
        <f t="shared" si="2"/>
        <v>0</v>
      </c>
      <c r="L58" s="23">
        <f>+K58+I58</f>
        <v>0</v>
      </c>
      <c r="M58" s="23">
        <f>+L57+L58</f>
        <v>515625</v>
      </c>
      <c r="N58" s="15" t="s">
        <v>36</v>
      </c>
    </row>
    <row r="59" spans="1:14" x14ac:dyDescent="0.2">
      <c r="A59" s="20"/>
      <c r="B59" s="21"/>
      <c r="C59" s="22"/>
      <c r="D59" s="21"/>
      <c r="E59" s="21"/>
      <c r="F59" s="21"/>
      <c r="H59" s="20"/>
      <c r="I59" s="23"/>
      <c r="J59" s="22"/>
      <c r="K59" s="23"/>
      <c r="L59" s="23"/>
      <c r="M59" s="23"/>
    </row>
    <row r="60" spans="1:14" ht="13.5" thickBot="1" x14ac:dyDescent="0.25">
      <c r="B60" s="29">
        <f>SUM(B17:B57)</f>
        <v>1000000</v>
      </c>
      <c r="C60" s="29"/>
      <c r="D60" s="29">
        <f>SUM(D17:D57)</f>
        <v>661458.33000000007</v>
      </c>
      <c r="E60" s="29">
        <f>SUM(E17:E57)</f>
        <v>1661458.33</v>
      </c>
      <c r="F60" s="29">
        <f>SUM(F17:F58)</f>
        <v>1661458.33</v>
      </c>
      <c r="I60" s="30">
        <f>SUM(I17:I57)</f>
        <v>10000000</v>
      </c>
      <c r="J60" s="29"/>
      <c r="K60" s="30">
        <f>SUM(K17:K57)</f>
        <v>6614583.2999999998</v>
      </c>
      <c r="L60" s="30">
        <f>SUM(L17:L57)</f>
        <v>16614583.300000001</v>
      </c>
      <c r="M60" s="30">
        <f>SUM(M17:M58)</f>
        <v>16614583.300000001</v>
      </c>
      <c r="N60" s="32"/>
    </row>
    <row r="61" spans="1:14" ht="13.5" thickTop="1" x14ac:dyDescent="0.2">
      <c r="B61" s="31"/>
      <c r="I61" s="31"/>
    </row>
  </sheetData>
  <sheetProtection password="DAA4" sheet="1" objects="1" scenarios="1"/>
  <mergeCells count="4">
    <mergeCell ref="B4:E4"/>
    <mergeCell ref="I4:L4"/>
    <mergeCell ref="H8:M8"/>
    <mergeCell ref="I12:L13"/>
  </mergeCells>
  <phoneticPr fontId="0" type="noConversion"/>
  <printOptions horizontalCentered="1"/>
  <pageMargins left="0.5" right="0.5" top="0.5" bottom="0.5" header="0.5" footer="0.5"/>
  <pageSetup scale="66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zoomScale="75" workbookViewId="0">
      <selection activeCell="H17" sqref="H17"/>
    </sheetView>
  </sheetViews>
  <sheetFormatPr defaultRowHeight="12.75" x14ac:dyDescent="0.2"/>
  <cols>
    <col min="1" max="1" width="12.5703125" customWidth="1"/>
    <col min="2" max="2" width="12.5703125" bestFit="1" customWidth="1"/>
    <col min="3" max="3" width="9.28515625" bestFit="1" customWidth="1"/>
    <col min="4" max="4" width="14.7109375" customWidth="1"/>
    <col min="5" max="5" width="17.5703125" customWidth="1"/>
    <col min="6" max="6" width="18.5703125" customWidth="1"/>
    <col min="7" max="7" width="9" customWidth="1"/>
    <col min="8" max="8" width="12.5703125" customWidth="1"/>
    <col min="9" max="9" width="16.5703125" customWidth="1"/>
    <col min="10" max="10" width="9.28515625" bestFit="1" customWidth="1"/>
    <col min="11" max="11" width="18.28515625" customWidth="1"/>
    <col min="12" max="12" width="17.7109375" customWidth="1"/>
    <col min="13" max="13" width="17.28515625" customWidth="1"/>
  </cols>
  <sheetData>
    <row r="1" spans="1:13" ht="15.75" x14ac:dyDescent="0.25">
      <c r="A1" s="1" t="s">
        <v>0</v>
      </c>
      <c r="B1" s="2"/>
      <c r="C1" s="3"/>
      <c r="D1" s="2"/>
      <c r="E1" s="4"/>
      <c r="F1" s="2"/>
      <c r="G1" s="2"/>
      <c r="H1" s="1" t="s">
        <v>0</v>
      </c>
      <c r="I1" s="2"/>
      <c r="J1" s="2"/>
      <c r="K1" s="2"/>
      <c r="L1" s="5"/>
      <c r="M1" s="2"/>
    </row>
    <row r="4" spans="1:13" ht="13.5" thickBot="1" x14ac:dyDescent="0.25">
      <c r="A4" s="6"/>
      <c r="B4" s="42" t="s">
        <v>1</v>
      </c>
      <c r="C4" s="42"/>
      <c r="D4" s="42"/>
      <c r="E4" s="42"/>
      <c r="F4" s="7"/>
      <c r="H4" s="6"/>
      <c r="I4" s="42" t="s">
        <v>1</v>
      </c>
      <c r="J4" s="42"/>
      <c r="K4" s="42"/>
      <c r="L4" s="42"/>
      <c r="M4" s="7"/>
    </row>
    <row r="5" spans="1:13" ht="13.5" thickTop="1" x14ac:dyDescent="0.2">
      <c r="A5" s="8"/>
      <c r="B5" s="9"/>
      <c r="C5" s="9"/>
      <c r="D5" s="9"/>
      <c r="E5" s="9"/>
      <c r="F5" s="9"/>
      <c r="H5" s="8"/>
      <c r="I5" s="9"/>
      <c r="J5" s="9"/>
      <c r="K5" s="9"/>
      <c r="L5" s="9"/>
      <c r="M5" s="9"/>
    </row>
    <row r="6" spans="1:13" x14ac:dyDescent="0.2">
      <c r="A6" s="10" t="s">
        <v>2</v>
      </c>
      <c r="B6" s="10"/>
      <c r="C6" s="10"/>
      <c r="D6" s="10"/>
      <c r="E6" s="10"/>
      <c r="F6" s="10"/>
      <c r="H6" s="10" t="s">
        <v>2</v>
      </c>
      <c r="I6" s="10"/>
      <c r="J6" s="10"/>
      <c r="K6" s="10"/>
      <c r="L6" s="10"/>
      <c r="M6" s="10"/>
    </row>
    <row r="7" spans="1:13" x14ac:dyDescent="0.2">
      <c r="A7" s="10" t="s">
        <v>3</v>
      </c>
      <c r="B7" s="10"/>
      <c r="C7" s="10"/>
      <c r="D7" s="10"/>
      <c r="E7" s="10"/>
      <c r="F7" s="10"/>
      <c r="H7" s="10" t="s">
        <v>3</v>
      </c>
      <c r="I7" s="10"/>
      <c r="J7" s="10"/>
      <c r="K7" s="10"/>
      <c r="L7" s="10"/>
      <c r="M7" s="10"/>
    </row>
    <row r="8" spans="1:13" x14ac:dyDescent="0.2">
      <c r="A8" s="10"/>
      <c r="B8" s="10"/>
      <c r="C8" s="10"/>
      <c r="D8" s="10"/>
      <c r="E8" s="10"/>
      <c r="F8" s="10"/>
      <c r="H8" s="43" t="s">
        <v>4</v>
      </c>
      <c r="I8" s="43"/>
      <c r="J8" s="43"/>
      <c r="K8" s="43"/>
      <c r="L8" s="43"/>
      <c r="M8" s="43"/>
    </row>
    <row r="9" spans="1:13" x14ac:dyDescent="0.2">
      <c r="A9" s="10"/>
      <c r="B9" s="10"/>
      <c r="C9" s="10"/>
      <c r="D9" s="10"/>
      <c r="E9" s="10"/>
      <c r="F9" s="10"/>
      <c r="H9" s="32"/>
      <c r="I9" s="32"/>
      <c r="J9" s="32"/>
      <c r="K9" s="32"/>
      <c r="L9" s="32"/>
      <c r="M9" s="32"/>
    </row>
    <row r="10" spans="1:13" x14ac:dyDescent="0.2">
      <c r="A10" s="10"/>
      <c r="B10" s="10"/>
      <c r="C10" s="10"/>
      <c r="D10" s="10"/>
      <c r="E10" s="10"/>
      <c r="F10" s="10"/>
      <c r="H10" s="35"/>
      <c r="I10" s="34"/>
      <c r="J10" s="32"/>
      <c r="K10" s="32"/>
      <c r="L10" s="36" t="s">
        <v>35</v>
      </c>
      <c r="M10" s="37">
        <f>+A17</f>
        <v>40787</v>
      </c>
    </row>
    <row r="11" spans="1:13" ht="13.5" thickBot="1" x14ac:dyDescent="0.25">
      <c r="A11" s="10"/>
      <c r="B11" s="10"/>
      <c r="C11" s="10"/>
      <c r="D11" s="10"/>
      <c r="E11" s="10"/>
      <c r="F11" s="10"/>
      <c r="H11" s="32"/>
      <c r="I11" s="32"/>
      <c r="J11" s="32"/>
      <c r="K11" s="32"/>
      <c r="L11" s="32"/>
      <c r="M11" s="32"/>
    </row>
    <row r="12" spans="1:13" ht="13.5" thickBot="1" x14ac:dyDescent="0.25">
      <c r="A12" s="11"/>
      <c r="B12" s="12" t="s">
        <v>5</v>
      </c>
      <c r="C12" s="13"/>
      <c r="D12" s="13"/>
      <c r="E12" s="14"/>
      <c r="F12" s="15"/>
      <c r="H12" s="11"/>
      <c r="I12" s="44" t="s">
        <v>6</v>
      </c>
      <c r="J12" s="45"/>
      <c r="K12" s="45"/>
      <c r="L12" s="46"/>
      <c r="M12" s="16" t="s">
        <v>7</v>
      </c>
    </row>
    <row r="13" spans="1:13" ht="16.5" thickBot="1" x14ac:dyDescent="0.3">
      <c r="A13" s="17"/>
      <c r="B13" s="17"/>
      <c r="C13" s="17"/>
      <c r="D13" s="17"/>
      <c r="E13" s="17"/>
      <c r="F13" s="17"/>
      <c r="H13" s="17"/>
      <c r="I13" s="47"/>
      <c r="J13" s="48"/>
      <c r="K13" s="48"/>
      <c r="L13" s="49"/>
      <c r="M13" s="18">
        <v>10</v>
      </c>
    </row>
    <row r="14" spans="1:13" x14ac:dyDescent="0.2">
      <c r="A14" s="15" t="s">
        <v>8</v>
      </c>
      <c r="B14" s="15"/>
      <c r="C14" s="15"/>
      <c r="D14" s="15"/>
      <c r="E14" s="15"/>
      <c r="F14" s="15" t="s">
        <v>9</v>
      </c>
      <c r="H14" s="15" t="s">
        <v>8</v>
      </c>
      <c r="I14" s="15"/>
      <c r="J14" s="15"/>
      <c r="K14" s="15"/>
      <c r="L14" s="15"/>
      <c r="M14" s="15" t="s">
        <v>9</v>
      </c>
    </row>
    <row r="15" spans="1:13" x14ac:dyDescent="0.2">
      <c r="A15" s="19" t="s">
        <v>10</v>
      </c>
      <c r="B15" s="19" t="s">
        <v>11</v>
      </c>
      <c r="C15" s="19" t="s">
        <v>12</v>
      </c>
      <c r="D15" s="19" t="s">
        <v>13</v>
      </c>
      <c r="E15" s="19" t="s">
        <v>14</v>
      </c>
      <c r="F15" s="19" t="s">
        <v>14</v>
      </c>
      <c r="H15" s="19" t="s">
        <v>10</v>
      </c>
      <c r="I15" s="19" t="s">
        <v>11</v>
      </c>
      <c r="J15" s="19" t="s">
        <v>12</v>
      </c>
      <c r="K15" s="19" t="s">
        <v>13</v>
      </c>
      <c r="L15" s="19" t="s">
        <v>14</v>
      </c>
      <c r="M15" s="19" t="s">
        <v>14</v>
      </c>
    </row>
    <row r="16" spans="1:13" x14ac:dyDescent="0.2">
      <c r="A16" s="20"/>
      <c r="B16" s="21"/>
      <c r="C16" s="22"/>
      <c r="D16" s="21"/>
      <c r="E16" s="21"/>
      <c r="F16" s="21"/>
      <c r="H16" s="20"/>
      <c r="I16" s="21"/>
      <c r="J16" s="22"/>
      <c r="K16" s="21"/>
      <c r="L16" s="21"/>
      <c r="M16" s="21"/>
    </row>
    <row r="17" spans="1:14" x14ac:dyDescent="0.2">
      <c r="A17" s="33">
        <v>40787</v>
      </c>
      <c r="B17" s="21"/>
      <c r="C17" s="22"/>
      <c r="D17" s="21"/>
      <c r="E17" s="21"/>
      <c r="F17" s="21"/>
      <c r="H17" s="20">
        <v>40787</v>
      </c>
      <c r="I17" s="23"/>
      <c r="J17" s="22"/>
      <c r="K17" s="23"/>
      <c r="L17" s="23"/>
      <c r="M17" s="23"/>
      <c r="N17" s="17"/>
    </row>
    <row r="18" spans="1:14" x14ac:dyDescent="0.2">
      <c r="A18" s="20">
        <v>41000</v>
      </c>
      <c r="B18" s="21">
        <v>0</v>
      </c>
      <c r="C18" s="22"/>
      <c r="D18" s="21">
        <v>35000</v>
      </c>
      <c r="E18" s="21">
        <f t="shared" ref="E18:E54" si="0">+B18+D18</f>
        <v>35000</v>
      </c>
      <c r="F18" s="21">
        <f>+E17+E18</f>
        <v>35000</v>
      </c>
      <c r="H18" s="20">
        <v>41000</v>
      </c>
      <c r="I18" s="23">
        <f t="shared" ref="I18:I56" si="1">+B18*$M$13</f>
        <v>0</v>
      </c>
      <c r="J18" s="22"/>
      <c r="K18" s="23">
        <f t="shared" ref="K18:K56" si="2">+D18*$M$13</f>
        <v>350000</v>
      </c>
      <c r="L18" s="23">
        <f t="shared" ref="L18:L54" si="3">+I18+K18</f>
        <v>350000</v>
      </c>
      <c r="M18" s="23">
        <f>+L17+L18</f>
        <v>350000</v>
      </c>
      <c r="N18" s="15" t="s">
        <v>16</v>
      </c>
    </row>
    <row r="19" spans="1:14" x14ac:dyDescent="0.2">
      <c r="A19" s="20">
        <v>41183</v>
      </c>
      <c r="B19" s="21">
        <v>50000</v>
      </c>
      <c r="C19" s="22">
        <v>0.06</v>
      </c>
      <c r="D19" s="21">
        <v>30000</v>
      </c>
      <c r="E19" s="21">
        <f t="shared" si="0"/>
        <v>80000</v>
      </c>
      <c r="F19" s="21"/>
      <c r="H19" s="20">
        <v>41183</v>
      </c>
      <c r="I19" s="23">
        <f t="shared" si="1"/>
        <v>500000</v>
      </c>
      <c r="J19" s="22">
        <v>0.06</v>
      </c>
      <c r="K19" s="23">
        <f t="shared" si="2"/>
        <v>300000</v>
      </c>
      <c r="L19" s="23">
        <f t="shared" si="3"/>
        <v>800000</v>
      </c>
      <c r="M19" s="23"/>
      <c r="N19" s="17"/>
    </row>
    <row r="20" spans="1:14" x14ac:dyDescent="0.2">
      <c r="A20" s="20">
        <v>41365</v>
      </c>
      <c r="B20" s="21">
        <v>0</v>
      </c>
      <c r="C20" s="22"/>
      <c r="D20" s="21">
        <v>28500</v>
      </c>
      <c r="E20" s="21">
        <f t="shared" si="0"/>
        <v>28500</v>
      </c>
      <c r="F20" s="21">
        <f>+E19+E20</f>
        <v>108500</v>
      </c>
      <c r="H20" s="20">
        <v>41365</v>
      </c>
      <c r="I20" s="23">
        <f t="shared" si="1"/>
        <v>0</v>
      </c>
      <c r="J20" s="22"/>
      <c r="K20" s="23">
        <f t="shared" si="2"/>
        <v>285000</v>
      </c>
      <c r="L20" s="23">
        <f t="shared" si="3"/>
        <v>285000</v>
      </c>
      <c r="M20" s="23">
        <f>+L19+L20</f>
        <v>1085000</v>
      </c>
      <c r="N20" s="15" t="s">
        <v>17</v>
      </c>
    </row>
    <row r="21" spans="1:14" x14ac:dyDescent="0.2">
      <c r="A21" s="20">
        <v>41548</v>
      </c>
      <c r="B21" s="21">
        <v>50000</v>
      </c>
      <c r="C21" s="22">
        <f>+C19</f>
        <v>0.06</v>
      </c>
      <c r="D21" s="21">
        <v>28500</v>
      </c>
      <c r="E21" s="21">
        <f t="shared" si="0"/>
        <v>78500</v>
      </c>
      <c r="F21" s="21"/>
      <c r="H21" s="20">
        <v>41548</v>
      </c>
      <c r="I21" s="23">
        <f t="shared" si="1"/>
        <v>500000</v>
      </c>
      <c r="J21" s="22">
        <f>+J19</f>
        <v>0.06</v>
      </c>
      <c r="K21" s="23">
        <f t="shared" si="2"/>
        <v>285000</v>
      </c>
      <c r="L21" s="23">
        <f t="shared" si="3"/>
        <v>785000</v>
      </c>
      <c r="M21" s="23"/>
      <c r="N21" s="17"/>
    </row>
    <row r="22" spans="1:14" x14ac:dyDescent="0.2">
      <c r="A22" s="20">
        <v>41730</v>
      </c>
      <c r="B22" s="21">
        <v>0</v>
      </c>
      <c r="C22" s="22"/>
      <c r="D22" s="21">
        <v>27000</v>
      </c>
      <c r="E22" s="21">
        <f t="shared" si="0"/>
        <v>27000</v>
      </c>
      <c r="F22" s="21">
        <f>+E21+E22</f>
        <v>105500</v>
      </c>
      <c r="H22" s="20">
        <v>41730</v>
      </c>
      <c r="I22" s="23">
        <f t="shared" si="1"/>
        <v>0</v>
      </c>
      <c r="J22" s="22"/>
      <c r="K22" s="23">
        <f t="shared" si="2"/>
        <v>270000</v>
      </c>
      <c r="L22" s="23">
        <f t="shared" si="3"/>
        <v>270000</v>
      </c>
      <c r="M22" s="23">
        <f>+L21+L22</f>
        <v>1055000</v>
      </c>
      <c r="N22" s="15" t="s">
        <v>18</v>
      </c>
    </row>
    <row r="23" spans="1:14" x14ac:dyDescent="0.2">
      <c r="A23" s="20">
        <v>41913</v>
      </c>
      <c r="B23" s="21">
        <v>50000</v>
      </c>
      <c r="C23" s="22">
        <f>+C21</f>
        <v>0.06</v>
      </c>
      <c r="D23" s="21">
        <v>27000</v>
      </c>
      <c r="E23" s="21">
        <f t="shared" si="0"/>
        <v>77000</v>
      </c>
      <c r="F23" s="21"/>
      <c r="H23" s="20">
        <v>41913</v>
      </c>
      <c r="I23" s="23">
        <f t="shared" si="1"/>
        <v>500000</v>
      </c>
      <c r="J23" s="22">
        <f>+J21</f>
        <v>0.06</v>
      </c>
      <c r="K23" s="23">
        <f t="shared" si="2"/>
        <v>270000</v>
      </c>
      <c r="L23" s="23">
        <f t="shared" si="3"/>
        <v>770000</v>
      </c>
      <c r="M23" s="23"/>
      <c r="N23" s="17"/>
    </row>
    <row r="24" spans="1:14" x14ac:dyDescent="0.2">
      <c r="A24" s="20">
        <v>42095</v>
      </c>
      <c r="B24" s="21">
        <v>0</v>
      </c>
      <c r="C24" s="22"/>
      <c r="D24" s="21">
        <v>25500</v>
      </c>
      <c r="E24" s="21">
        <f t="shared" si="0"/>
        <v>25500</v>
      </c>
      <c r="F24" s="21">
        <f>+E23+E24</f>
        <v>102500</v>
      </c>
      <c r="H24" s="20">
        <v>42095</v>
      </c>
      <c r="I24" s="23">
        <f t="shared" si="1"/>
        <v>0</v>
      </c>
      <c r="J24" s="22"/>
      <c r="K24" s="23">
        <f t="shared" si="2"/>
        <v>255000</v>
      </c>
      <c r="L24" s="23">
        <f t="shared" si="3"/>
        <v>255000</v>
      </c>
      <c r="M24" s="23">
        <f>+L23+L24</f>
        <v>1025000</v>
      </c>
      <c r="N24" s="15" t="s">
        <v>19</v>
      </c>
    </row>
    <row r="25" spans="1:14" x14ac:dyDescent="0.2">
      <c r="A25" s="20">
        <v>42278</v>
      </c>
      <c r="B25" s="21">
        <v>50000</v>
      </c>
      <c r="C25" s="22">
        <f>+C23</f>
        <v>0.06</v>
      </c>
      <c r="D25" s="21">
        <v>25500</v>
      </c>
      <c r="E25" s="21">
        <f t="shared" si="0"/>
        <v>75500</v>
      </c>
      <c r="F25" s="21"/>
      <c r="H25" s="20">
        <v>42278</v>
      </c>
      <c r="I25" s="23">
        <f t="shared" si="1"/>
        <v>500000</v>
      </c>
      <c r="J25" s="22">
        <f>+J23</f>
        <v>0.06</v>
      </c>
      <c r="K25" s="23">
        <f t="shared" si="2"/>
        <v>255000</v>
      </c>
      <c r="L25" s="23">
        <f t="shared" si="3"/>
        <v>755000</v>
      </c>
      <c r="M25" s="23"/>
      <c r="N25" s="17"/>
    </row>
    <row r="26" spans="1:14" x14ac:dyDescent="0.2">
      <c r="A26" s="20">
        <v>42461</v>
      </c>
      <c r="B26" s="21">
        <v>0</v>
      </c>
      <c r="C26" s="22"/>
      <c r="D26" s="21">
        <v>24000</v>
      </c>
      <c r="E26" s="21">
        <f t="shared" si="0"/>
        <v>24000</v>
      </c>
      <c r="F26" s="21">
        <f>+E25+E26</f>
        <v>99500</v>
      </c>
      <c r="H26" s="20">
        <v>42461</v>
      </c>
      <c r="I26" s="23">
        <f t="shared" si="1"/>
        <v>0</v>
      </c>
      <c r="J26" s="22"/>
      <c r="K26" s="23">
        <f t="shared" si="2"/>
        <v>240000</v>
      </c>
      <c r="L26" s="23">
        <f t="shared" si="3"/>
        <v>240000</v>
      </c>
      <c r="M26" s="23">
        <f>+L25+L26</f>
        <v>995000</v>
      </c>
      <c r="N26" s="15" t="s">
        <v>20</v>
      </c>
    </row>
    <row r="27" spans="1:14" x14ac:dyDescent="0.2">
      <c r="A27" s="20">
        <v>42644</v>
      </c>
      <c r="B27" s="21">
        <v>50000</v>
      </c>
      <c r="C27" s="22">
        <f>+C25</f>
        <v>0.06</v>
      </c>
      <c r="D27" s="21">
        <v>24000</v>
      </c>
      <c r="E27" s="21">
        <f t="shared" si="0"/>
        <v>74000</v>
      </c>
      <c r="F27" s="21"/>
      <c r="H27" s="20">
        <v>42644</v>
      </c>
      <c r="I27" s="23">
        <f t="shared" si="1"/>
        <v>500000</v>
      </c>
      <c r="J27" s="22">
        <f>+J25</f>
        <v>0.06</v>
      </c>
      <c r="K27" s="23">
        <f t="shared" si="2"/>
        <v>240000</v>
      </c>
      <c r="L27" s="23">
        <f t="shared" si="3"/>
        <v>740000</v>
      </c>
      <c r="M27" s="23"/>
      <c r="N27" s="17"/>
    </row>
    <row r="28" spans="1:14" x14ac:dyDescent="0.2">
      <c r="A28" s="20">
        <v>42826</v>
      </c>
      <c r="B28" s="21">
        <v>0</v>
      </c>
      <c r="C28" s="22"/>
      <c r="D28" s="21">
        <v>22500</v>
      </c>
      <c r="E28" s="21">
        <f t="shared" si="0"/>
        <v>22500</v>
      </c>
      <c r="F28" s="21">
        <f>+E27+E28</f>
        <v>96500</v>
      </c>
      <c r="H28" s="20">
        <v>42826</v>
      </c>
      <c r="I28" s="23">
        <f t="shared" si="1"/>
        <v>0</v>
      </c>
      <c r="J28" s="22"/>
      <c r="K28" s="23">
        <f t="shared" si="2"/>
        <v>225000</v>
      </c>
      <c r="L28" s="23">
        <f t="shared" si="3"/>
        <v>225000</v>
      </c>
      <c r="M28" s="23">
        <f>+L27+L28</f>
        <v>965000</v>
      </c>
      <c r="N28" s="15" t="s">
        <v>21</v>
      </c>
    </row>
    <row r="29" spans="1:14" x14ac:dyDescent="0.2">
      <c r="A29" s="20">
        <v>43009</v>
      </c>
      <c r="B29" s="21">
        <v>50000</v>
      </c>
      <c r="C29" s="22">
        <f>+C27</f>
        <v>0.06</v>
      </c>
      <c r="D29" s="21">
        <v>22500</v>
      </c>
      <c r="E29" s="21">
        <f t="shared" si="0"/>
        <v>72500</v>
      </c>
      <c r="F29" s="21"/>
      <c r="H29" s="20">
        <v>43009</v>
      </c>
      <c r="I29" s="23">
        <f t="shared" si="1"/>
        <v>500000</v>
      </c>
      <c r="J29" s="22">
        <f>+J27</f>
        <v>0.06</v>
      </c>
      <c r="K29" s="23">
        <f t="shared" si="2"/>
        <v>225000</v>
      </c>
      <c r="L29" s="23">
        <f t="shared" si="3"/>
        <v>725000</v>
      </c>
      <c r="M29" s="23"/>
      <c r="N29" s="17"/>
    </row>
    <row r="30" spans="1:14" x14ac:dyDescent="0.2">
      <c r="A30" s="20">
        <v>43191</v>
      </c>
      <c r="B30" s="21">
        <v>0</v>
      </c>
      <c r="C30" s="22"/>
      <c r="D30" s="21">
        <v>21000</v>
      </c>
      <c r="E30" s="21">
        <f t="shared" si="0"/>
        <v>21000</v>
      </c>
      <c r="F30" s="21">
        <f>+E29+E30</f>
        <v>93500</v>
      </c>
      <c r="H30" s="20">
        <v>43191</v>
      </c>
      <c r="I30" s="23">
        <f t="shared" si="1"/>
        <v>0</v>
      </c>
      <c r="J30" s="22"/>
      <c r="K30" s="23">
        <f t="shared" si="2"/>
        <v>210000</v>
      </c>
      <c r="L30" s="23">
        <f t="shared" si="3"/>
        <v>210000</v>
      </c>
      <c r="M30" s="23">
        <f>+L29+L30</f>
        <v>935000</v>
      </c>
      <c r="N30" s="15" t="s">
        <v>22</v>
      </c>
    </row>
    <row r="31" spans="1:14" x14ac:dyDescent="0.2">
      <c r="A31" s="20">
        <v>43374</v>
      </c>
      <c r="B31" s="21">
        <v>50000</v>
      </c>
      <c r="C31" s="22">
        <f>+C29</f>
        <v>0.06</v>
      </c>
      <c r="D31" s="21">
        <v>21000</v>
      </c>
      <c r="E31" s="21">
        <f t="shared" si="0"/>
        <v>71000</v>
      </c>
      <c r="F31" s="21"/>
      <c r="H31" s="20">
        <v>43374</v>
      </c>
      <c r="I31" s="23">
        <f t="shared" si="1"/>
        <v>500000</v>
      </c>
      <c r="J31" s="22">
        <f>+J29</f>
        <v>0.06</v>
      </c>
      <c r="K31" s="23">
        <f t="shared" si="2"/>
        <v>210000</v>
      </c>
      <c r="L31" s="23">
        <f t="shared" si="3"/>
        <v>710000</v>
      </c>
      <c r="M31" s="23"/>
      <c r="N31" s="17"/>
    </row>
    <row r="32" spans="1:14" x14ac:dyDescent="0.2">
      <c r="A32" s="20">
        <v>43556</v>
      </c>
      <c r="B32" s="21">
        <v>0</v>
      </c>
      <c r="C32" s="22"/>
      <c r="D32" s="21">
        <v>19500</v>
      </c>
      <c r="E32" s="21">
        <f t="shared" si="0"/>
        <v>19500</v>
      </c>
      <c r="F32" s="21">
        <f>+E31+E32</f>
        <v>90500</v>
      </c>
      <c r="H32" s="20">
        <v>43556</v>
      </c>
      <c r="I32" s="23">
        <f t="shared" si="1"/>
        <v>0</v>
      </c>
      <c r="J32" s="22"/>
      <c r="K32" s="23">
        <f t="shared" si="2"/>
        <v>195000</v>
      </c>
      <c r="L32" s="23">
        <f t="shared" si="3"/>
        <v>195000</v>
      </c>
      <c r="M32" s="23">
        <f>+L31+L32</f>
        <v>905000</v>
      </c>
      <c r="N32" s="15" t="s">
        <v>23</v>
      </c>
    </row>
    <row r="33" spans="1:14" x14ac:dyDescent="0.2">
      <c r="A33" s="20">
        <v>43739</v>
      </c>
      <c r="B33" s="21">
        <v>50000</v>
      </c>
      <c r="C33" s="22">
        <f>+C31</f>
        <v>0.06</v>
      </c>
      <c r="D33" s="21">
        <v>19500</v>
      </c>
      <c r="E33" s="21">
        <f t="shared" si="0"/>
        <v>69500</v>
      </c>
      <c r="F33" s="21"/>
      <c r="H33" s="20">
        <v>43739</v>
      </c>
      <c r="I33" s="23">
        <f t="shared" si="1"/>
        <v>500000</v>
      </c>
      <c r="J33" s="22">
        <f>+J31</f>
        <v>0.06</v>
      </c>
      <c r="K33" s="23">
        <f t="shared" si="2"/>
        <v>195000</v>
      </c>
      <c r="L33" s="23">
        <f t="shared" si="3"/>
        <v>695000</v>
      </c>
      <c r="M33" s="23"/>
      <c r="N33" s="17"/>
    </row>
    <row r="34" spans="1:14" x14ac:dyDescent="0.2">
      <c r="A34" s="20">
        <v>43922</v>
      </c>
      <c r="B34" s="21">
        <v>0</v>
      </c>
      <c r="C34" s="22"/>
      <c r="D34" s="21">
        <v>18000</v>
      </c>
      <c r="E34" s="21">
        <f t="shared" si="0"/>
        <v>18000</v>
      </c>
      <c r="F34" s="21">
        <f>+E33+E34</f>
        <v>87500</v>
      </c>
      <c r="H34" s="20">
        <v>43922</v>
      </c>
      <c r="I34" s="23">
        <f t="shared" si="1"/>
        <v>0</v>
      </c>
      <c r="J34" s="22"/>
      <c r="K34" s="23">
        <f t="shared" si="2"/>
        <v>180000</v>
      </c>
      <c r="L34" s="23">
        <f t="shared" si="3"/>
        <v>180000</v>
      </c>
      <c r="M34" s="23">
        <f>+L33+L34</f>
        <v>875000</v>
      </c>
      <c r="N34" s="15" t="s">
        <v>24</v>
      </c>
    </row>
    <row r="35" spans="1:14" x14ac:dyDescent="0.2">
      <c r="A35" s="20">
        <v>44105</v>
      </c>
      <c r="B35" s="21">
        <v>50000</v>
      </c>
      <c r="C35" s="22">
        <f>+C33</f>
        <v>0.06</v>
      </c>
      <c r="D35" s="21">
        <v>18000</v>
      </c>
      <c r="E35" s="21">
        <f t="shared" si="0"/>
        <v>68000</v>
      </c>
      <c r="F35" s="21"/>
      <c r="H35" s="20">
        <v>44105</v>
      </c>
      <c r="I35" s="23">
        <f t="shared" si="1"/>
        <v>500000</v>
      </c>
      <c r="J35" s="22">
        <f>+J33</f>
        <v>0.06</v>
      </c>
      <c r="K35" s="23">
        <f t="shared" si="2"/>
        <v>180000</v>
      </c>
      <c r="L35" s="23">
        <f t="shared" si="3"/>
        <v>680000</v>
      </c>
      <c r="M35" s="23"/>
      <c r="N35" s="17"/>
    </row>
    <row r="36" spans="1:14" x14ac:dyDescent="0.2">
      <c r="A36" s="20">
        <v>44287</v>
      </c>
      <c r="B36" s="21">
        <v>0</v>
      </c>
      <c r="C36" s="22"/>
      <c r="D36" s="21">
        <v>16500</v>
      </c>
      <c r="E36" s="21">
        <f t="shared" si="0"/>
        <v>16500</v>
      </c>
      <c r="F36" s="21">
        <f>+E35+E36</f>
        <v>84500</v>
      </c>
      <c r="H36" s="20">
        <v>44287</v>
      </c>
      <c r="I36" s="23">
        <f t="shared" si="1"/>
        <v>0</v>
      </c>
      <c r="J36" s="22"/>
      <c r="K36" s="23">
        <f t="shared" si="2"/>
        <v>165000</v>
      </c>
      <c r="L36" s="23">
        <f t="shared" si="3"/>
        <v>165000</v>
      </c>
      <c r="M36" s="23">
        <f>+L35+L36</f>
        <v>845000</v>
      </c>
      <c r="N36" s="15" t="s">
        <v>25</v>
      </c>
    </row>
    <row r="37" spans="1:14" x14ac:dyDescent="0.2">
      <c r="A37" s="8">
        <v>44470</v>
      </c>
      <c r="B37" s="24">
        <v>50000</v>
      </c>
      <c r="C37" s="22">
        <f>+C35</f>
        <v>0.06</v>
      </c>
      <c r="D37" s="24">
        <v>16500</v>
      </c>
      <c r="E37" s="21">
        <f t="shared" si="0"/>
        <v>66500</v>
      </c>
      <c r="F37" s="21"/>
      <c r="H37" s="8">
        <v>44470</v>
      </c>
      <c r="I37" s="23">
        <f t="shared" si="1"/>
        <v>500000</v>
      </c>
      <c r="J37" s="22">
        <f>+J35</f>
        <v>0.06</v>
      </c>
      <c r="K37" s="23">
        <f t="shared" si="2"/>
        <v>165000</v>
      </c>
      <c r="L37" s="23">
        <f t="shared" si="3"/>
        <v>665000</v>
      </c>
      <c r="M37" s="23"/>
      <c r="N37" s="17"/>
    </row>
    <row r="38" spans="1:14" x14ac:dyDescent="0.2">
      <c r="A38" s="25">
        <v>44652</v>
      </c>
      <c r="B38" s="26">
        <v>0</v>
      </c>
      <c r="C38" s="22"/>
      <c r="D38" s="26">
        <v>15000</v>
      </c>
      <c r="E38" s="21">
        <f t="shared" si="0"/>
        <v>15000</v>
      </c>
      <c r="F38" s="21">
        <f>+E37+E38</f>
        <v>81500</v>
      </c>
      <c r="H38" s="25">
        <v>44652</v>
      </c>
      <c r="I38" s="23">
        <f t="shared" si="1"/>
        <v>0</v>
      </c>
      <c r="J38" s="22"/>
      <c r="K38" s="23">
        <f t="shared" si="2"/>
        <v>150000</v>
      </c>
      <c r="L38" s="23">
        <f t="shared" si="3"/>
        <v>150000</v>
      </c>
      <c r="M38" s="23">
        <f>+L37+L38</f>
        <v>815000</v>
      </c>
      <c r="N38" s="15" t="s">
        <v>26</v>
      </c>
    </row>
    <row r="39" spans="1:14" x14ac:dyDescent="0.2">
      <c r="A39" s="20">
        <v>44835</v>
      </c>
      <c r="B39" s="21">
        <v>50000</v>
      </c>
      <c r="C39" s="22">
        <f>+C37</f>
        <v>0.06</v>
      </c>
      <c r="D39" s="21">
        <v>15000</v>
      </c>
      <c r="E39" s="21">
        <f t="shared" si="0"/>
        <v>65000</v>
      </c>
      <c r="F39" s="21"/>
      <c r="H39" s="20">
        <v>44835</v>
      </c>
      <c r="I39" s="23">
        <f t="shared" si="1"/>
        <v>500000</v>
      </c>
      <c r="J39" s="22">
        <f>+J37</f>
        <v>0.06</v>
      </c>
      <c r="K39" s="23">
        <f t="shared" si="2"/>
        <v>150000</v>
      </c>
      <c r="L39" s="23">
        <f t="shared" si="3"/>
        <v>650000</v>
      </c>
      <c r="M39" s="23"/>
      <c r="N39" s="17"/>
    </row>
    <row r="40" spans="1:14" x14ac:dyDescent="0.2">
      <c r="A40" s="20">
        <v>45017</v>
      </c>
      <c r="B40" s="21">
        <v>0</v>
      </c>
      <c r="C40" s="22"/>
      <c r="D40" s="21">
        <v>13500</v>
      </c>
      <c r="E40" s="21">
        <f t="shared" si="0"/>
        <v>13500</v>
      </c>
      <c r="F40" s="21">
        <f>+E39+E40</f>
        <v>78500</v>
      </c>
      <c r="H40" s="20">
        <v>45017</v>
      </c>
      <c r="I40" s="23">
        <f t="shared" si="1"/>
        <v>0</v>
      </c>
      <c r="J40" s="22"/>
      <c r="K40" s="23">
        <f t="shared" si="2"/>
        <v>135000</v>
      </c>
      <c r="L40" s="23">
        <f t="shared" si="3"/>
        <v>135000</v>
      </c>
      <c r="M40" s="23">
        <f>+L39+L40</f>
        <v>785000</v>
      </c>
      <c r="N40" s="15" t="s">
        <v>27</v>
      </c>
    </row>
    <row r="41" spans="1:14" x14ac:dyDescent="0.2">
      <c r="A41" s="20">
        <v>45200</v>
      </c>
      <c r="B41" s="21">
        <v>50000</v>
      </c>
      <c r="C41" s="22">
        <f>+C39</f>
        <v>0.06</v>
      </c>
      <c r="D41" s="21">
        <v>13500</v>
      </c>
      <c r="E41" s="21">
        <f t="shared" si="0"/>
        <v>63500</v>
      </c>
      <c r="F41" s="21"/>
      <c r="H41" s="20">
        <v>45200</v>
      </c>
      <c r="I41" s="23">
        <f t="shared" si="1"/>
        <v>500000</v>
      </c>
      <c r="J41" s="22">
        <f>+J39</f>
        <v>0.06</v>
      </c>
      <c r="K41" s="23">
        <f t="shared" si="2"/>
        <v>135000</v>
      </c>
      <c r="L41" s="23">
        <f t="shared" si="3"/>
        <v>635000</v>
      </c>
      <c r="M41" s="23"/>
      <c r="N41" s="17"/>
    </row>
    <row r="42" spans="1:14" x14ac:dyDescent="0.2">
      <c r="A42" s="20">
        <v>45383</v>
      </c>
      <c r="B42" s="21">
        <v>0</v>
      </c>
      <c r="C42" s="22"/>
      <c r="D42" s="21">
        <v>12000</v>
      </c>
      <c r="E42" s="21">
        <f t="shared" si="0"/>
        <v>12000</v>
      </c>
      <c r="F42" s="21">
        <f>+E41+E42</f>
        <v>75500</v>
      </c>
      <c r="H42" s="20">
        <v>45383</v>
      </c>
      <c r="I42" s="23">
        <f t="shared" si="1"/>
        <v>0</v>
      </c>
      <c r="J42" s="22"/>
      <c r="K42" s="23">
        <f t="shared" si="2"/>
        <v>120000</v>
      </c>
      <c r="L42" s="23">
        <f t="shared" si="3"/>
        <v>120000</v>
      </c>
      <c r="M42" s="23">
        <f>+L41+L42</f>
        <v>755000</v>
      </c>
      <c r="N42" s="15" t="s">
        <v>28</v>
      </c>
    </row>
    <row r="43" spans="1:14" x14ac:dyDescent="0.2">
      <c r="A43" s="20">
        <v>45566</v>
      </c>
      <c r="B43" s="21">
        <v>50000</v>
      </c>
      <c r="C43" s="22">
        <f>+C41</f>
        <v>0.06</v>
      </c>
      <c r="D43" s="21">
        <v>12000</v>
      </c>
      <c r="E43" s="21">
        <f t="shared" si="0"/>
        <v>62000</v>
      </c>
      <c r="F43" s="21"/>
      <c r="H43" s="20">
        <v>45566</v>
      </c>
      <c r="I43" s="23">
        <f t="shared" si="1"/>
        <v>500000</v>
      </c>
      <c r="J43" s="22">
        <f>+J41</f>
        <v>0.06</v>
      </c>
      <c r="K43" s="23">
        <f t="shared" si="2"/>
        <v>120000</v>
      </c>
      <c r="L43" s="23">
        <f t="shared" si="3"/>
        <v>620000</v>
      </c>
      <c r="M43" s="23"/>
      <c r="N43" s="17"/>
    </row>
    <row r="44" spans="1:14" x14ac:dyDescent="0.2">
      <c r="A44" s="20">
        <v>45748</v>
      </c>
      <c r="B44" s="21">
        <v>0</v>
      </c>
      <c r="C44" s="22"/>
      <c r="D44" s="21">
        <v>10500</v>
      </c>
      <c r="E44" s="21">
        <f t="shared" si="0"/>
        <v>10500</v>
      </c>
      <c r="F44" s="21">
        <f>+E43+E44</f>
        <v>72500</v>
      </c>
      <c r="H44" s="20">
        <v>45748</v>
      </c>
      <c r="I44" s="23">
        <f t="shared" si="1"/>
        <v>0</v>
      </c>
      <c r="J44" s="22"/>
      <c r="K44" s="23">
        <f t="shared" si="2"/>
        <v>105000</v>
      </c>
      <c r="L44" s="23">
        <f t="shared" si="3"/>
        <v>105000</v>
      </c>
      <c r="M44" s="23">
        <f>+L43+L44</f>
        <v>725000</v>
      </c>
      <c r="N44" s="15" t="s">
        <v>29</v>
      </c>
    </row>
    <row r="45" spans="1:14" x14ac:dyDescent="0.2">
      <c r="A45" s="20">
        <v>45931</v>
      </c>
      <c r="B45" s="21">
        <v>50000</v>
      </c>
      <c r="C45" s="22">
        <f>+C43</f>
        <v>0.06</v>
      </c>
      <c r="D45" s="21">
        <v>10500</v>
      </c>
      <c r="E45" s="21">
        <f t="shared" si="0"/>
        <v>60500</v>
      </c>
      <c r="F45" s="21"/>
      <c r="H45" s="20">
        <v>45931</v>
      </c>
      <c r="I45" s="23">
        <f t="shared" si="1"/>
        <v>500000</v>
      </c>
      <c r="J45" s="22">
        <f>+J43</f>
        <v>0.06</v>
      </c>
      <c r="K45" s="23">
        <f t="shared" si="2"/>
        <v>105000</v>
      </c>
      <c r="L45" s="23">
        <f t="shared" si="3"/>
        <v>605000</v>
      </c>
      <c r="M45" s="23"/>
      <c r="N45" s="17"/>
    </row>
    <row r="46" spans="1:14" x14ac:dyDescent="0.2">
      <c r="A46" s="20">
        <v>46113</v>
      </c>
      <c r="B46" s="21">
        <v>0</v>
      </c>
      <c r="C46" s="22"/>
      <c r="D46" s="21">
        <v>9000</v>
      </c>
      <c r="E46" s="21">
        <f t="shared" si="0"/>
        <v>9000</v>
      </c>
      <c r="F46" s="21">
        <f>+E45+E46</f>
        <v>69500</v>
      </c>
      <c r="H46" s="20">
        <v>46113</v>
      </c>
      <c r="I46" s="23">
        <f t="shared" si="1"/>
        <v>0</v>
      </c>
      <c r="J46" s="22"/>
      <c r="K46" s="23">
        <f t="shared" si="2"/>
        <v>90000</v>
      </c>
      <c r="L46" s="23">
        <f t="shared" si="3"/>
        <v>90000</v>
      </c>
      <c r="M46" s="23">
        <f>+L45+L46</f>
        <v>695000</v>
      </c>
      <c r="N46" s="15" t="s">
        <v>30</v>
      </c>
    </row>
    <row r="47" spans="1:14" x14ac:dyDescent="0.2">
      <c r="A47" s="20">
        <v>46296</v>
      </c>
      <c r="B47" s="21">
        <v>50000</v>
      </c>
      <c r="C47" s="22">
        <f>+C45</f>
        <v>0.06</v>
      </c>
      <c r="D47" s="21">
        <v>9000</v>
      </c>
      <c r="E47" s="21">
        <f t="shared" si="0"/>
        <v>59000</v>
      </c>
      <c r="F47" s="21"/>
      <c r="H47" s="20">
        <v>46296</v>
      </c>
      <c r="I47" s="23">
        <f t="shared" si="1"/>
        <v>500000</v>
      </c>
      <c r="J47" s="22">
        <f>+J45</f>
        <v>0.06</v>
      </c>
      <c r="K47" s="23">
        <f t="shared" si="2"/>
        <v>90000</v>
      </c>
      <c r="L47" s="23">
        <f t="shared" si="3"/>
        <v>590000</v>
      </c>
      <c r="M47" s="23"/>
      <c r="N47" s="17"/>
    </row>
    <row r="48" spans="1:14" x14ac:dyDescent="0.2">
      <c r="A48" s="20">
        <v>46478</v>
      </c>
      <c r="B48" s="21">
        <v>0</v>
      </c>
      <c r="C48" s="22"/>
      <c r="D48" s="21">
        <v>7500</v>
      </c>
      <c r="E48" s="21">
        <f t="shared" si="0"/>
        <v>7500</v>
      </c>
      <c r="F48" s="21">
        <f>+E47+E48</f>
        <v>66500</v>
      </c>
      <c r="H48" s="20">
        <v>46478</v>
      </c>
      <c r="I48" s="23">
        <f t="shared" si="1"/>
        <v>0</v>
      </c>
      <c r="J48" s="22"/>
      <c r="K48" s="23">
        <f t="shared" si="2"/>
        <v>75000</v>
      </c>
      <c r="L48" s="23">
        <f t="shared" si="3"/>
        <v>75000</v>
      </c>
      <c r="M48" s="23">
        <f>+L47+L48</f>
        <v>665000</v>
      </c>
      <c r="N48" s="15" t="s">
        <v>31</v>
      </c>
    </row>
    <row r="49" spans="1:14" x14ac:dyDescent="0.2">
      <c r="A49" s="20">
        <v>46661</v>
      </c>
      <c r="B49" s="21">
        <v>50000</v>
      </c>
      <c r="C49" s="22">
        <f>+C47</f>
        <v>0.06</v>
      </c>
      <c r="D49" s="21">
        <v>7500</v>
      </c>
      <c r="E49" s="21">
        <f t="shared" si="0"/>
        <v>57500</v>
      </c>
      <c r="F49" s="21"/>
      <c r="H49" s="20">
        <v>46661</v>
      </c>
      <c r="I49" s="23">
        <f t="shared" si="1"/>
        <v>500000</v>
      </c>
      <c r="J49" s="22">
        <f>+J47</f>
        <v>0.06</v>
      </c>
      <c r="K49" s="23">
        <f t="shared" si="2"/>
        <v>75000</v>
      </c>
      <c r="L49" s="23">
        <f t="shared" si="3"/>
        <v>575000</v>
      </c>
      <c r="M49" s="23"/>
      <c r="N49" s="17"/>
    </row>
    <row r="50" spans="1:14" x14ac:dyDescent="0.2">
      <c r="A50" s="20">
        <v>46844</v>
      </c>
      <c r="B50" s="21">
        <v>0</v>
      </c>
      <c r="C50" s="22"/>
      <c r="D50" s="21">
        <v>6000</v>
      </c>
      <c r="E50" s="21">
        <f t="shared" si="0"/>
        <v>6000</v>
      </c>
      <c r="F50" s="21">
        <f>+E49+E50</f>
        <v>63500</v>
      </c>
      <c r="H50" s="20">
        <v>46844</v>
      </c>
      <c r="I50" s="23">
        <f t="shared" si="1"/>
        <v>0</v>
      </c>
      <c r="J50" s="22"/>
      <c r="K50" s="23">
        <f t="shared" si="2"/>
        <v>60000</v>
      </c>
      <c r="L50" s="23">
        <f t="shared" si="3"/>
        <v>60000</v>
      </c>
      <c r="M50" s="23">
        <f>+L49+L50</f>
        <v>635000</v>
      </c>
      <c r="N50" s="15" t="s">
        <v>32</v>
      </c>
    </row>
    <row r="51" spans="1:14" x14ac:dyDescent="0.2">
      <c r="A51" s="20">
        <v>47027</v>
      </c>
      <c r="B51" s="21">
        <v>50000</v>
      </c>
      <c r="C51" s="22">
        <f>+C49</f>
        <v>0.06</v>
      </c>
      <c r="D51" s="21">
        <v>6000</v>
      </c>
      <c r="E51" s="21">
        <f t="shared" si="0"/>
        <v>56000</v>
      </c>
      <c r="F51" s="21"/>
      <c r="H51" s="20">
        <v>47027</v>
      </c>
      <c r="I51" s="23">
        <f t="shared" si="1"/>
        <v>500000</v>
      </c>
      <c r="J51" s="22">
        <f>+J49</f>
        <v>0.06</v>
      </c>
      <c r="K51" s="23">
        <f t="shared" si="2"/>
        <v>60000</v>
      </c>
      <c r="L51" s="23">
        <f t="shared" si="3"/>
        <v>560000</v>
      </c>
      <c r="M51" s="23"/>
      <c r="N51" s="17"/>
    </row>
    <row r="52" spans="1:14" x14ac:dyDescent="0.2">
      <c r="A52" s="20">
        <v>47209</v>
      </c>
      <c r="B52" s="21">
        <v>0</v>
      </c>
      <c r="C52" s="22"/>
      <c r="D52" s="21">
        <v>4500</v>
      </c>
      <c r="E52" s="21">
        <f t="shared" si="0"/>
        <v>4500</v>
      </c>
      <c r="F52" s="21">
        <f>+E51+E52</f>
        <v>60500</v>
      </c>
      <c r="H52" s="20">
        <v>47209</v>
      </c>
      <c r="I52" s="23">
        <f t="shared" si="1"/>
        <v>0</v>
      </c>
      <c r="J52" s="22"/>
      <c r="K52" s="23">
        <f t="shared" si="2"/>
        <v>45000</v>
      </c>
      <c r="L52" s="23">
        <f t="shared" si="3"/>
        <v>45000</v>
      </c>
      <c r="M52" s="23">
        <f>+L51+L52</f>
        <v>605000</v>
      </c>
      <c r="N52" s="15" t="s">
        <v>33</v>
      </c>
    </row>
    <row r="53" spans="1:14" x14ac:dyDescent="0.2">
      <c r="A53" s="20">
        <v>47392</v>
      </c>
      <c r="B53" s="21">
        <v>50000</v>
      </c>
      <c r="C53" s="22">
        <f>+C51</f>
        <v>0.06</v>
      </c>
      <c r="D53" s="21">
        <v>4500</v>
      </c>
      <c r="E53" s="21">
        <f t="shared" si="0"/>
        <v>54500</v>
      </c>
      <c r="F53" s="21"/>
      <c r="H53" s="20">
        <v>47392</v>
      </c>
      <c r="I53" s="23">
        <f t="shared" si="1"/>
        <v>500000</v>
      </c>
      <c r="J53" s="22">
        <f>+J51</f>
        <v>0.06</v>
      </c>
      <c r="K53" s="23">
        <f t="shared" si="2"/>
        <v>45000</v>
      </c>
      <c r="L53" s="23">
        <f t="shared" si="3"/>
        <v>545000</v>
      </c>
      <c r="M53" s="23"/>
      <c r="N53" s="17"/>
    </row>
    <row r="54" spans="1:14" x14ac:dyDescent="0.2">
      <c r="A54" s="20">
        <v>47574</v>
      </c>
      <c r="B54" s="24">
        <v>0</v>
      </c>
      <c r="C54" s="27"/>
      <c r="D54" s="24">
        <v>3000</v>
      </c>
      <c r="E54" s="21">
        <f t="shared" si="0"/>
        <v>3000</v>
      </c>
      <c r="F54" s="21">
        <f>+E53+E54</f>
        <v>57500</v>
      </c>
      <c r="H54" s="20">
        <v>47574</v>
      </c>
      <c r="I54" s="23">
        <f t="shared" si="1"/>
        <v>0</v>
      </c>
      <c r="J54" s="27"/>
      <c r="K54" s="23">
        <f t="shared" si="2"/>
        <v>30000</v>
      </c>
      <c r="L54" s="23">
        <f t="shared" si="3"/>
        <v>30000</v>
      </c>
      <c r="M54" s="23">
        <f>+L53+L54</f>
        <v>575000</v>
      </c>
      <c r="N54" s="15" t="s">
        <v>34</v>
      </c>
    </row>
    <row r="55" spans="1:14" x14ac:dyDescent="0.2">
      <c r="A55" s="20">
        <v>47757</v>
      </c>
      <c r="B55" s="21">
        <v>50000</v>
      </c>
      <c r="C55" s="22">
        <f>+C53</f>
        <v>0.06</v>
      </c>
      <c r="D55" s="21">
        <v>3000</v>
      </c>
      <c r="E55" s="21">
        <f>+D55+B55</f>
        <v>53000</v>
      </c>
      <c r="H55" s="20">
        <v>47757</v>
      </c>
      <c r="I55" s="23">
        <f t="shared" si="1"/>
        <v>500000</v>
      </c>
      <c r="J55" s="22">
        <f>+J53</f>
        <v>0.06</v>
      </c>
      <c r="K55" s="23">
        <f t="shared" si="2"/>
        <v>30000</v>
      </c>
      <c r="L55" s="23">
        <f>+K55+I55</f>
        <v>530000</v>
      </c>
      <c r="M55" s="28"/>
      <c r="N55" s="17"/>
    </row>
    <row r="56" spans="1:14" x14ac:dyDescent="0.2">
      <c r="A56" s="20">
        <v>47939</v>
      </c>
      <c r="B56" s="21">
        <v>0</v>
      </c>
      <c r="C56" s="22"/>
      <c r="D56" s="21">
        <v>1500</v>
      </c>
      <c r="E56" s="21">
        <f>+D56+B56</f>
        <v>1500</v>
      </c>
      <c r="F56" s="21">
        <f>+E55+E56</f>
        <v>54500</v>
      </c>
      <c r="H56" s="20">
        <v>47939</v>
      </c>
      <c r="I56" s="23">
        <f t="shared" si="1"/>
        <v>0</v>
      </c>
      <c r="J56" s="22"/>
      <c r="K56" s="23">
        <f t="shared" si="2"/>
        <v>15000</v>
      </c>
      <c r="L56" s="23">
        <f>+K56+I56</f>
        <v>15000</v>
      </c>
      <c r="M56" s="23">
        <f>+L55+L56</f>
        <v>545000</v>
      </c>
      <c r="N56" s="15" t="s">
        <v>36</v>
      </c>
    </row>
    <row r="57" spans="1:14" x14ac:dyDescent="0.2">
      <c r="A57" s="20">
        <v>48122</v>
      </c>
      <c r="B57" s="21">
        <v>50000</v>
      </c>
      <c r="C57" s="22"/>
      <c r="D57" s="21">
        <v>1500</v>
      </c>
      <c r="E57" s="21">
        <f>+D57+B57</f>
        <v>51500</v>
      </c>
      <c r="F57" s="21"/>
      <c r="H57" s="20">
        <v>11597</v>
      </c>
      <c r="I57" s="23">
        <f>+B57*$M$13</f>
        <v>500000</v>
      </c>
      <c r="J57" s="22">
        <f>+J55</f>
        <v>0.06</v>
      </c>
      <c r="K57" s="23">
        <f>+D57*$M$13</f>
        <v>15000</v>
      </c>
      <c r="L57" s="23">
        <f>+K57+I57</f>
        <v>515000</v>
      </c>
      <c r="M57" s="23"/>
      <c r="N57" s="15"/>
    </row>
    <row r="58" spans="1:14" x14ac:dyDescent="0.2">
      <c r="A58" s="20"/>
      <c r="B58" s="21"/>
      <c r="C58" s="22"/>
      <c r="D58" s="21"/>
      <c r="E58" s="21"/>
      <c r="F58" s="21">
        <f>+E57+E58</f>
        <v>51500</v>
      </c>
      <c r="H58" s="20"/>
      <c r="I58" s="23"/>
      <c r="J58" s="22"/>
      <c r="K58" s="23"/>
      <c r="L58" s="23"/>
      <c r="M58" s="23">
        <f>+L57</f>
        <v>515000</v>
      </c>
      <c r="N58" s="15" t="s">
        <v>37</v>
      </c>
    </row>
    <row r="59" spans="1:14" x14ac:dyDescent="0.2">
      <c r="A59" s="20"/>
      <c r="B59" s="21"/>
      <c r="C59" s="22"/>
      <c r="D59" s="21"/>
      <c r="E59" s="21"/>
      <c r="F59" s="21"/>
      <c r="H59" s="20"/>
      <c r="I59" s="23"/>
      <c r="J59" s="22"/>
      <c r="K59" s="23"/>
      <c r="L59" s="23"/>
      <c r="M59" s="23"/>
      <c r="N59" s="15"/>
    </row>
    <row r="60" spans="1:14" ht="13.5" thickBot="1" x14ac:dyDescent="0.25">
      <c r="A60" s="39"/>
      <c r="B60" s="29">
        <f>SUM(B18:B59)</f>
        <v>1000000</v>
      </c>
      <c r="C60" s="29"/>
      <c r="D60" s="29">
        <f>SUM(D18:D59)</f>
        <v>635000</v>
      </c>
      <c r="E60" s="29">
        <f>SUM(E18:E59)</f>
        <v>1635000</v>
      </c>
      <c r="F60" s="29">
        <f>SUM(F18:F59)</f>
        <v>1635000</v>
      </c>
      <c r="I60" s="30">
        <f>SUM(I17:I59)</f>
        <v>10000000</v>
      </c>
      <c r="J60" s="29"/>
      <c r="K60" s="30">
        <f>SUM(K17:K59)</f>
        <v>6350000</v>
      </c>
      <c r="L60" s="30">
        <f>SUM(L17:L59)</f>
        <v>16350000</v>
      </c>
      <c r="M60" s="30">
        <f>SUM(M17:M59)</f>
        <v>16350000</v>
      </c>
      <c r="N60" s="32"/>
    </row>
    <row r="61" spans="1:14" ht="13.5" thickTop="1" x14ac:dyDescent="0.2">
      <c r="B61" s="31"/>
      <c r="I61" s="31"/>
    </row>
  </sheetData>
  <sheetProtection password="DAA4" sheet="1" objects="1" scenarios="1"/>
  <mergeCells count="4">
    <mergeCell ref="B4:E4"/>
    <mergeCell ref="I4:L4"/>
    <mergeCell ref="H8:M8"/>
    <mergeCell ref="I12:L13"/>
  </mergeCells>
  <phoneticPr fontId="0" type="noConversion"/>
  <pageMargins left="0.5" right="0.5" top="0.5" bottom="0.5" header="0.5" footer="0.5"/>
  <pageSetup scale="66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zoomScale="75" workbookViewId="0">
      <selection activeCell="H17" sqref="H17"/>
    </sheetView>
  </sheetViews>
  <sheetFormatPr defaultRowHeight="12.75" x14ac:dyDescent="0.2"/>
  <cols>
    <col min="1" max="1" width="12.5703125" customWidth="1"/>
    <col min="2" max="2" width="12.5703125" bestFit="1" customWidth="1"/>
    <col min="3" max="3" width="9.28515625" bestFit="1" customWidth="1"/>
    <col min="4" max="4" width="14.7109375" customWidth="1"/>
    <col min="5" max="5" width="17.5703125" customWidth="1"/>
    <col min="6" max="6" width="18.5703125" customWidth="1"/>
    <col min="7" max="7" width="9" customWidth="1"/>
    <col min="8" max="8" width="12.5703125" customWidth="1"/>
    <col min="9" max="9" width="16.5703125" customWidth="1"/>
    <col min="10" max="10" width="9.28515625" bestFit="1" customWidth="1"/>
    <col min="11" max="11" width="18.28515625" customWidth="1"/>
    <col min="12" max="12" width="17.7109375" customWidth="1"/>
    <col min="13" max="13" width="17.28515625" customWidth="1"/>
  </cols>
  <sheetData>
    <row r="1" spans="1:13" ht="15.75" x14ac:dyDescent="0.25">
      <c r="A1" s="1" t="s">
        <v>0</v>
      </c>
      <c r="B1" s="2"/>
      <c r="C1" s="3"/>
      <c r="D1" s="2"/>
      <c r="E1" s="4"/>
      <c r="F1" s="2"/>
      <c r="G1" s="2"/>
      <c r="H1" s="1" t="s">
        <v>0</v>
      </c>
      <c r="I1" s="2"/>
      <c r="J1" s="2"/>
      <c r="K1" s="2"/>
      <c r="L1" s="5"/>
      <c r="M1" s="2"/>
    </row>
    <row r="4" spans="1:13" ht="13.5" thickBot="1" x14ac:dyDescent="0.25">
      <c r="A4" s="6"/>
      <c r="B4" s="42" t="s">
        <v>1</v>
      </c>
      <c r="C4" s="42"/>
      <c r="D4" s="42"/>
      <c r="E4" s="42"/>
      <c r="F4" s="7"/>
      <c r="H4" s="6"/>
      <c r="I4" s="42" t="s">
        <v>1</v>
      </c>
      <c r="J4" s="42"/>
      <c r="K4" s="42"/>
      <c r="L4" s="42"/>
      <c r="M4" s="7"/>
    </row>
    <row r="5" spans="1:13" ht="13.5" thickTop="1" x14ac:dyDescent="0.2">
      <c r="A5" s="8"/>
      <c r="B5" s="9"/>
      <c r="C5" s="9"/>
      <c r="D5" s="9"/>
      <c r="E5" s="9"/>
      <c r="F5" s="9"/>
      <c r="H5" s="8"/>
      <c r="I5" s="9"/>
      <c r="J5" s="9"/>
      <c r="K5" s="9"/>
      <c r="L5" s="9"/>
      <c r="M5" s="9"/>
    </row>
    <row r="6" spans="1:13" x14ac:dyDescent="0.2">
      <c r="A6" s="10" t="s">
        <v>2</v>
      </c>
      <c r="B6" s="10"/>
      <c r="C6" s="10"/>
      <c r="D6" s="10"/>
      <c r="E6" s="10"/>
      <c r="F6" s="10"/>
      <c r="H6" s="10" t="s">
        <v>2</v>
      </c>
      <c r="I6" s="10"/>
      <c r="J6" s="10"/>
      <c r="K6" s="10"/>
      <c r="L6" s="10"/>
      <c r="M6" s="10"/>
    </row>
    <row r="7" spans="1:13" x14ac:dyDescent="0.2">
      <c r="A7" s="10" t="s">
        <v>3</v>
      </c>
      <c r="B7" s="10"/>
      <c r="C7" s="10"/>
      <c r="D7" s="10"/>
      <c r="E7" s="10"/>
      <c r="F7" s="10"/>
      <c r="H7" s="10" t="s">
        <v>3</v>
      </c>
      <c r="I7" s="10"/>
      <c r="J7" s="10"/>
      <c r="K7" s="10"/>
      <c r="L7" s="10"/>
      <c r="M7" s="10"/>
    </row>
    <row r="8" spans="1:13" x14ac:dyDescent="0.2">
      <c r="A8" s="10"/>
      <c r="B8" s="10"/>
      <c r="C8" s="10"/>
      <c r="D8" s="10"/>
      <c r="E8" s="10"/>
      <c r="F8" s="10"/>
      <c r="H8" s="43" t="s">
        <v>4</v>
      </c>
      <c r="I8" s="43"/>
      <c r="J8" s="43"/>
      <c r="K8" s="43"/>
      <c r="L8" s="43"/>
      <c r="M8" s="43"/>
    </row>
    <row r="9" spans="1:13" x14ac:dyDescent="0.2">
      <c r="A9" s="10"/>
      <c r="B9" s="10"/>
      <c r="C9" s="10"/>
      <c r="D9" s="10"/>
      <c r="E9" s="10"/>
      <c r="F9" s="10"/>
      <c r="H9" s="32"/>
      <c r="I9" s="32"/>
      <c r="J9" s="32"/>
      <c r="K9" s="32"/>
      <c r="L9" s="32"/>
      <c r="M9" s="32"/>
    </row>
    <row r="10" spans="1:13" x14ac:dyDescent="0.2">
      <c r="A10" s="10"/>
      <c r="B10" s="10"/>
      <c r="C10" s="10"/>
      <c r="D10" s="10"/>
      <c r="E10" s="10"/>
      <c r="F10" s="10"/>
      <c r="H10" s="35"/>
      <c r="I10" s="34"/>
      <c r="J10" s="32"/>
      <c r="K10" s="32"/>
      <c r="L10" s="36" t="s">
        <v>35</v>
      </c>
      <c r="M10" s="37">
        <f>+A18</f>
        <v>41153</v>
      </c>
    </row>
    <row r="11" spans="1:13" ht="13.5" thickBot="1" x14ac:dyDescent="0.25">
      <c r="A11" s="10"/>
      <c r="B11" s="10"/>
      <c r="C11" s="10"/>
      <c r="D11" s="10"/>
      <c r="E11" s="10"/>
      <c r="F11" s="10"/>
      <c r="H11" s="32"/>
      <c r="I11" s="32"/>
      <c r="J11" s="32"/>
      <c r="K11" s="32"/>
      <c r="L11" s="32"/>
      <c r="M11" s="32"/>
    </row>
    <row r="12" spans="1:13" ht="13.5" customHeight="1" thickBot="1" x14ac:dyDescent="0.25">
      <c r="A12" s="11"/>
      <c r="B12" s="12" t="s">
        <v>5</v>
      </c>
      <c r="C12" s="13"/>
      <c r="D12" s="13"/>
      <c r="E12" s="14"/>
      <c r="F12" s="15"/>
      <c r="H12" s="11"/>
      <c r="I12" s="44" t="s">
        <v>6</v>
      </c>
      <c r="J12" s="45"/>
      <c r="K12" s="45"/>
      <c r="L12" s="46"/>
      <c r="M12" s="16" t="s">
        <v>7</v>
      </c>
    </row>
    <row r="13" spans="1:13" ht="16.5" thickBot="1" x14ac:dyDescent="0.3">
      <c r="A13" s="17"/>
      <c r="B13" s="17"/>
      <c r="C13" s="17"/>
      <c r="D13" s="17"/>
      <c r="E13" s="17"/>
      <c r="F13" s="17"/>
      <c r="H13" s="17"/>
      <c r="I13" s="47"/>
      <c r="J13" s="48"/>
      <c r="K13" s="48"/>
      <c r="L13" s="49"/>
      <c r="M13" s="18">
        <v>15</v>
      </c>
    </row>
    <row r="14" spans="1:13" x14ac:dyDescent="0.2">
      <c r="A14" s="15" t="s">
        <v>8</v>
      </c>
      <c r="B14" s="15"/>
      <c r="C14" s="15"/>
      <c r="D14" s="15"/>
      <c r="E14" s="15"/>
      <c r="F14" s="15" t="s">
        <v>9</v>
      </c>
      <c r="H14" s="15" t="s">
        <v>8</v>
      </c>
      <c r="I14" s="15"/>
      <c r="J14" s="15"/>
      <c r="K14" s="15"/>
      <c r="L14" s="15"/>
      <c r="M14" s="15" t="s">
        <v>9</v>
      </c>
    </row>
    <row r="15" spans="1:13" x14ac:dyDescent="0.2">
      <c r="A15" s="19" t="s">
        <v>10</v>
      </c>
      <c r="B15" s="19" t="s">
        <v>11</v>
      </c>
      <c r="C15" s="19" t="s">
        <v>12</v>
      </c>
      <c r="D15" s="19" t="s">
        <v>13</v>
      </c>
      <c r="E15" s="19" t="s">
        <v>14</v>
      </c>
      <c r="F15" s="19" t="s">
        <v>14</v>
      </c>
      <c r="H15" s="19" t="s">
        <v>10</v>
      </c>
      <c r="I15" s="19" t="s">
        <v>11</v>
      </c>
      <c r="J15" s="19" t="s">
        <v>12</v>
      </c>
      <c r="K15" s="19" t="s">
        <v>13</v>
      </c>
      <c r="L15" s="19" t="s">
        <v>14</v>
      </c>
      <c r="M15" s="19" t="s">
        <v>14</v>
      </c>
    </row>
    <row r="16" spans="1:13" x14ac:dyDescent="0.2">
      <c r="A16" s="20"/>
      <c r="B16" s="21"/>
      <c r="C16" s="22"/>
      <c r="D16" s="21"/>
      <c r="E16" s="21"/>
      <c r="F16" s="21"/>
      <c r="H16" s="20"/>
      <c r="I16" s="21"/>
      <c r="J16" s="22"/>
      <c r="K16" s="21"/>
      <c r="L16" s="21"/>
      <c r="M16" s="21"/>
    </row>
    <row r="17" spans="1:14" x14ac:dyDescent="0.2">
      <c r="A17" s="33"/>
      <c r="B17" s="21"/>
      <c r="C17" s="22"/>
      <c r="D17" s="21"/>
      <c r="E17" s="21"/>
      <c r="F17" s="21"/>
      <c r="H17" s="33"/>
      <c r="I17" s="23"/>
      <c r="J17" s="22"/>
      <c r="K17" s="23"/>
      <c r="L17" s="23"/>
      <c r="M17" s="23"/>
      <c r="N17" s="15"/>
    </row>
    <row r="18" spans="1:14" x14ac:dyDescent="0.2">
      <c r="A18" s="33">
        <v>41153</v>
      </c>
      <c r="B18" s="21"/>
      <c r="C18" s="22"/>
      <c r="D18" s="21"/>
      <c r="E18" s="21"/>
      <c r="F18" s="21"/>
      <c r="H18" s="33">
        <v>41153</v>
      </c>
      <c r="I18" s="23"/>
      <c r="J18" s="22"/>
      <c r="K18" s="23">
        <f t="shared" ref="K18:K58" si="0">+D18*$M$13</f>
        <v>0</v>
      </c>
      <c r="L18" s="23">
        <f t="shared" ref="L18:L55" si="1">+I18+K18</f>
        <v>0</v>
      </c>
      <c r="M18" s="23"/>
      <c r="N18" s="17"/>
    </row>
    <row r="19" spans="1:14" x14ac:dyDescent="0.2">
      <c r="A19" s="20">
        <v>41365</v>
      </c>
      <c r="B19" s="21">
        <v>0</v>
      </c>
      <c r="C19" s="22"/>
      <c r="D19" s="21">
        <v>35000</v>
      </c>
      <c r="E19" s="21">
        <f t="shared" ref="E19:E55" si="2">+B19+D19</f>
        <v>35000</v>
      </c>
      <c r="F19" s="21">
        <f>+E18+E19</f>
        <v>35000</v>
      </c>
      <c r="H19" s="20">
        <v>41365</v>
      </c>
      <c r="I19" s="23">
        <f t="shared" ref="I19:I58" si="3">+B19*$M$13</f>
        <v>0</v>
      </c>
      <c r="J19" s="22"/>
      <c r="K19" s="23">
        <f t="shared" si="0"/>
        <v>525000</v>
      </c>
      <c r="L19" s="23">
        <f t="shared" si="1"/>
        <v>525000</v>
      </c>
      <c r="M19" s="23">
        <f>+L18+L19</f>
        <v>525000</v>
      </c>
      <c r="N19" s="15" t="s">
        <v>17</v>
      </c>
    </row>
    <row r="20" spans="1:14" x14ac:dyDescent="0.2">
      <c r="A20" s="20">
        <v>41548</v>
      </c>
      <c r="B20" s="21">
        <v>50000</v>
      </c>
      <c r="C20" s="22">
        <v>0.06</v>
      </c>
      <c r="D20" s="21">
        <v>30000</v>
      </c>
      <c r="E20" s="21">
        <f t="shared" si="2"/>
        <v>80000</v>
      </c>
      <c r="F20" s="21"/>
      <c r="H20" s="20">
        <v>41548</v>
      </c>
      <c r="I20" s="23">
        <f t="shared" si="3"/>
        <v>750000</v>
      </c>
      <c r="J20" s="22">
        <f>+J18</f>
        <v>0</v>
      </c>
      <c r="K20" s="23">
        <f t="shared" si="0"/>
        <v>450000</v>
      </c>
      <c r="L20" s="23">
        <f t="shared" si="1"/>
        <v>1200000</v>
      </c>
      <c r="M20" s="23"/>
      <c r="N20" s="17"/>
    </row>
    <row r="21" spans="1:14" x14ac:dyDescent="0.2">
      <c r="A21" s="20">
        <v>41730</v>
      </c>
      <c r="B21" s="21">
        <v>0</v>
      </c>
      <c r="C21" s="22"/>
      <c r="D21" s="21">
        <v>28500</v>
      </c>
      <c r="E21" s="21">
        <f t="shared" si="2"/>
        <v>28500</v>
      </c>
      <c r="F21" s="21">
        <f>+E20+E21</f>
        <v>108500</v>
      </c>
      <c r="H21" s="20">
        <v>41730</v>
      </c>
      <c r="I21" s="23">
        <f t="shared" si="3"/>
        <v>0</v>
      </c>
      <c r="J21" s="22"/>
      <c r="K21" s="23">
        <f t="shared" si="0"/>
        <v>427500</v>
      </c>
      <c r="L21" s="23">
        <f t="shared" si="1"/>
        <v>427500</v>
      </c>
      <c r="M21" s="23">
        <f>+L20+L21</f>
        <v>1627500</v>
      </c>
      <c r="N21" s="15" t="s">
        <v>18</v>
      </c>
    </row>
    <row r="22" spans="1:14" x14ac:dyDescent="0.2">
      <c r="A22" s="20">
        <v>41913</v>
      </c>
      <c r="B22" s="21">
        <v>50000</v>
      </c>
      <c r="C22" s="22">
        <f>+C20</f>
        <v>0.06</v>
      </c>
      <c r="D22" s="21">
        <v>28500</v>
      </c>
      <c r="E22" s="21">
        <f t="shared" si="2"/>
        <v>78500</v>
      </c>
      <c r="F22" s="21"/>
      <c r="H22" s="20">
        <v>41913</v>
      </c>
      <c r="I22" s="23">
        <f t="shared" si="3"/>
        <v>750000</v>
      </c>
      <c r="J22" s="22">
        <f>+J20</f>
        <v>0</v>
      </c>
      <c r="K22" s="23">
        <f t="shared" si="0"/>
        <v>427500</v>
      </c>
      <c r="L22" s="23">
        <f t="shared" si="1"/>
        <v>1177500</v>
      </c>
      <c r="M22" s="23"/>
      <c r="N22" s="17"/>
    </row>
    <row r="23" spans="1:14" x14ac:dyDescent="0.2">
      <c r="A23" s="20">
        <v>42095</v>
      </c>
      <c r="B23" s="21">
        <v>0</v>
      </c>
      <c r="C23" s="22"/>
      <c r="D23" s="21">
        <v>27000</v>
      </c>
      <c r="E23" s="21">
        <f t="shared" si="2"/>
        <v>27000</v>
      </c>
      <c r="F23" s="21">
        <f>+E22+E23</f>
        <v>105500</v>
      </c>
      <c r="H23" s="20">
        <v>42095</v>
      </c>
      <c r="I23" s="23">
        <f t="shared" si="3"/>
        <v>0</v>
      </c>
      <c r="J23" s="22"/>
      <c r="K23" s="23">
        <f t="shared" si="0"/>
        <v>405000</v>
      </c>
      <c r="L23" s="23">
        <f t="shared" si="1"/>
        <v>405000</v>
      </c>
      <c r="M23" s="23">
        <f>+L22+L23</f>
        <v>1582500</v>
      </c>
      <c r="N23" s="15" t="s">
        <v>19</v>
      </c>
    </row>
    <row r="24" spans="1:14" x14ac:dyDescent="0.2">
      <c r="A24" s="20">
        <v>42278</v>
      </c>
      <c r="B24" s="21">
        <v>50000</v>
      </c>
      <c r="C24" s="22">
        <f>+C22</f>
        <v>0.06</v>
      </c>
      <c r="D24" s="21">
        <v>27000</v>
      </c>
      <c r="E24" s="21">
        <f t="shared" si="2"/>
        <v>77000</v>
      </c>
      <c r="F24" s="21"/>
      <c r="H24" s="20">
        <v>42278</v>
      </c>
      <c r="I24" s="23">
        <f t="shared" si="3"/>
        <v>750000</v>
      </c>
      <c r="J24" s="22">
        <f>+J22</f>
        <v>0</v>
      </c>
      <c r="K24" s="23">
        <f t="shared" si="0"/>
        <v>405000</v>
      </c>
      <c r="L24" s="23">
        <f t="shared" si="1"/>
        <v>1155000</v>
      </c>
      <c r="M24" s="23"/>
      <c r="N24" s="17"/>
    </row>
    <row r="25" spans="1:14" x14ac:dyDescent="0.2">
      <c r="A25" s="20">
        <v>42461</v>
      </c>
      <c r="B25" s="21">
        <v>0</v>
      </c>
      <c r="C25" s="22"/>
      <c r="D25" s="21">
        <v>25500</v>
      </c>
      <c r="E25" s="21">
        <f t="shared" si="2"/>
        <v>25500</v>
      </c>
      <c r="F25" s="21">
        <f>+E24+E25</f>
        <v>102500</v>
      </c>
      <c r="H25" s="20">
        <v>42461</v>
      </c>
      <c r="I25" s="23">
        <f t="shared" si="3"/>
        <v>0</v>
      </c>
      <c r="J25" s="22"/>
      <c r="K25" s="23">
        <f t="shared" si="0"/>
        <v>382500</v>
      </c>
      <c r="L25" s="23">
        <f t="shared" si="1"/>
        <v>382500</v>
      </c>
      <c r="M25" s="23">
        <f>+L24+L25</f>
        <v>1537500</v>
      </c>
      <c r="N25" s="15" t="s">
        <v>20</v>
      </c>
    </row>
    <row r="26" spans="1:14" x14ac:dyDescent="0.2">
      <c r="A26" s="20">
        <v>42644</v>
      </c>
      <c r="B26" s="21">
        <v>50000</v>
      </c>
      <c r="C26" s="22">
        <f>+C24</f>
        <v>0.06</v>
      </c>
      <c r="D26" s="21">
        <v>25500</v>
      </c>
      <c r="E26" s="21">
        <f t="shared" si="2"/>
        <v>75500</v>
      </c>
      <c r="F26" s="21"/>
      <c r="H26" s="20">
        <v>42644</v>
      </c>
      <c r="I26" s="23">
        <f t="shared" si="3"/>
        <v>750000</v>
      </c>
      <c r="J26" s="22">
        <f>+J24</f>
        <v>0</v>
      </c>
      <c r="K26" s="23">
        <f t="shared" si="0"/>
        <v>382500</v>
      </c>
      <c r="L26" s="23">
        <f t="shared" si="1"/>
        <v>1132500</v>
      </c>
      <c r="M26" s="23"/>
      <c r="N26" s="17"/>
    </row>
    <row r="27" spans="1:14" x14ac:dyDescent="0.2">
      <c r="A27" s="20">
        <v>42826</v>
      </c>
      <c r="B27" s="21">
        <v>0</v>
      </c>
      <c r="C27" s="22"/>
      <c r="D27" s="21">
        <v>24000</v>
      </c>
      <c r="E27" s="21">
        <f t="shared" si="2"/>
        <v>24000</v>
      </c>
      <c r="F27" s="21">
        <f>+E26+E27</f>
        <v>99500</v>
      </c>
      <c r="H27" s="20">
        <v>42826</v>
      </c>
      <c r="I27" s="23">
        <f t="shared" si="3"/>
        <v>0</v>
      </c>
      <c r="J27" s="22"/>
      <c r="K27" s="23">
        <f t="shared" si="0"/>
        <v>360000</v>
      </c>
      <c r="L27" s="23">
        <f t="shared" si="1"/>
        <v>360000</v>
      </c>
      <c r="M27" s="23">
        <f>+L26+L27</f>
        <v>1492500</v>
      </c>
      <c r="N27" s="15" t="s">
        <v>21</v>
      </c>
    </row>
    <row r="28" spans="1:14" x14ac:dyDescent="0.2">
      <c r="A28" s="20">
        <v>43009</v>
      </c>
      <c r="B28" s="21">
        <v>50000</v>
      </c>
      <c r="C28" s="22">
        <f>+C26</f>
        <v>0.06</v>
      </c>
      <c r="D28" s="21">
        <v>24000</v>
      </c>
      <c r="E28" s="21">
        <f t="shared" si="2"/>
        <v>74000</v>
      </c>
      <c r="F28" s="21"/>
      <c r="H28" s="20">
        <v>43009</v>
      </c>
      <c r="I28" s="23">
        <f t="shared" si="3"/>
        <v>750000</v>
      </c>
      <c r="J28" s="22">
        <f>+J26</f>
        <v>0</v>
      </c>
      <c r="K28" s="23">
        <f t="shared" si="0"/>
        <v>360000</v>
      </c>
      <c r="L28" s="23">
        <f t="shared" si="1"/>
        <v>1110000</v>
      </c>
      <c r="M28" s="23"/>
      <c r="N28" s="17"/>
    </row>
    <row r="29" spans="1:14" x14ac:dyDescent="0.2">
      <c r="A29" s="20">
        <v>43191</v>
      </c>
      <c r="B29" s="21">
        <v>0</v>
      </c>
      <c r="C29" s="22"/>
      <c r="D29" s="21">
        <v>22500</v>
      </c>
      <c r="E29" s="21">
        <f t="shared" si="2"/>
        <v>22500</v>
      </c>
      <c r="F29" s="21">
        <f>+E28+E29</f>
        <v>96500</v>
      </c>
      <c r="H29" s="20">
        <v>43191</v>
      </c>
      <c r="I29" s="23">
        <f t="shared" si="3"/>
        <v>0</v>
      </c>
      <c r="J29" s="22"/>
      <c r="K29" s="23">
        <f t="shared" si="0"/>
        <v>337500</v>
      </c>
      <c r="L29" s="23">
        <f t="shared" si="1"/>
        <v>337500</v>
      </c>
      <c r="M29" s="23">
        <f>+L28+L29</f>
        <v>1447500</v>
      </c>
      <c r="N29" s="15" t="s">
        <v>22</v>
      </c>
    </row>
    <row r="30" spans="1:14" x14ac:dyDescent="0.2">
      <c r="A30" s="20">
        <v>43374</v>
      </c>
      <c r="B30" s="21">
        <v>50000</v>
      </c>
      <c r="C30" s="22">
        <f>+C28</f>
        <v>0.06</v>
      </c>
      <c r="D30" s="21">
        <v>22500</v>
      </c>
      <c r="E30" s="21">
        <f t="shared" si="2"/>
        <v>72500</v>
      </c>
      <c r="F30" s="21"/>
      <c r="H30" s="20">
        <v>43374</v>
      </c>
      <c r="I30" s="23">
        <f t="shared" si="3"/>
        <v>750000</v>
      </c>
      <c r="J30" s="22">
        <f>+J28</f>
        <v>0</v>
      </c>
      <c r="K30" s="23">
        <f t="shared" si="0"/>
        <v>337500</v>
      </c>
      <c r="L30" s="23">
        <f t="shared" si="1"/>
        <v>1087500</v>
      </c>
      <c r="M30" s="23"/>
      <c r="N30" s="17"/>
    </row>
    <row r="31" spans="1:14" x14ac:dyDescent="0.2">
      <c r="A31" s="20">
        <v>43556</v>
      </c>
      <c r="B31" s="21">
        <v>0</v>
      </c>
      <c r="C31" s="22"/>
      <c r="D31" s="21">
        <v>21000</v>
      </c>
      <c r="E31" s="21">
        <f t="shared" si="2"/>
        <v>21000</v>
      </c>
      <c r="F31" s="21">
        <f>+E30+E31</f>
        <v>93500</v>
      </c>
      <c r="H31" s="20">
        <v>43556</v>
      </c>
      <c r="I31" s="23">
        <f t="shared" si="3"/>
        <v>0</v>
      </c>
      <c r="J31" s="22"/>
      <c r="K31" s="23">
        <f t="shared" si="0"/>
        <v>315000</v>
      </c>
      <c r="L31" s="23">
        <f t="shared" si="1"/>
        <v>315000</v>
      </c>
      <c r="M31" s="23">
        <f>+L30+L31</f>
        <v>1402500</v>
      </c>
      <c r="N31" s="15" t="s">
        <v>23</v>
      </c>
    </row>
    <row r="32" spans="1:14" x14ac:dyDescent="0.2">
      <c r="A32" s="20">
        <v>43739</v>
      </c>
      <c r="B32" s="21">
        <v>50000</v>
      </c>
      <c r="C32" s="22">
        <f>+C30</f>
        <v>0.06</v>
      </c>
      <c r="D32" s="21">
        <v>21000</v>
      </c>
      <c r="E32" s="21">
        <f t="shared" si="2"/>
        <v>71000</v>
      </c>
      <c r="F32" s="21"/>
      <c r="H32" s="20">
        <v>43739</v>
      </c>
      <c r="I32" s="23">
        <f t="shared" si="3"/>
        <v>750000</v>
      </c>
      <c r="J32" s="22">
        <f>+J30</f>
        <v>0</v>
      </c>
      <c r="K32" s="23">
        <f t="shared" si="0"/>
        <v>315000</v>
      </c>
      <c r="L32" s="23">
        <f t="shared" si="1"/>
        <v>1065000</v>
      </c>
      <c r="M32" s="23"/>
      <c r="N32" s="17"/>
    </row>
    <row r="33" spans="1:14" x14ac:dyDescent="0.2">
      <c r="A33" s="20">
        <v>43922</v>
      </c>
      <c r="B33" s="21">
        <v>0</v>
      </c>
      <c r="C33" s="22"/>
      <c r="D33" s="21">
        <v>19500</v>
      </c>
      <c r="E33" s="21">
        <f t="shared" si="2"/>
        <v>19500</v>
      </c>
      <c r="F33" s="21">
        <f>+E32+E33</f>
        <v>90500</v>
      </c>
      <c r="H33" s="20">
        <v>43922</v>
      </c>
      <c r="I33" s="23">
        <f t="shared" si="3"/>
        <v>0</v>
      </c>
      <c r="J33" s="22"/>
      <c r="K33" s="23">
        <f t="shared" si="0"/>
        <v>292500</v>
      </c>
      <c r="L33" s="23">
        <f t="shared" si="1"/>
        <v>292500</v>
      </c>
      <c r="M33" s="23">
        <f>+L32+L33</f>
        <v>1357500</v>
      </c>
      <c r="N33" s="15" t="s">
        <v>24</v>
      </c>
    </row>
    <row r="34" spans="1:14" x14ac:dyDescent="0.2">
      <c r="A34" s="20">
        <v>44105</v>
      </c>
      <c r="B34" s="21">
        <v>50000</v>
      </c>
      <c r="C34" s="22">
        <f>+C32</f>
        <v>0.06</v>
      </c>
      <c r="D34" s="21">
        <v>19500</v>
      </c>
      <c r="E34" s="21">
        <f t="shared" si="2"/>
        <v>69500</v>
      </c>
      <c r="F34" s="21"/>
      <c r="H34" s="20">
        <v>44105</v>
      </c>
      <c r="I34" s="23">
        <f t="shared" si="3"/>
        <v>750000</v>
      </c>
      <c r="J34" s="22">
        <f>+J32</f>
        <v>0</v>
      </c>
      <c r="K34" s="23">
        <f t="shared" si="0"/>
        <v>292500</v>
      </c>
      <c r="L34" s="23">
        <f t="shared" si="1"/>
        <v>1042500</v>
      </c>
      <c r="M34" s="23"/>
      <c r="N34" s="17"/>
    </row>
    <row r="35" spans="1:14" x14ac:dyDescent="0.2">
      <c r="A35" s="20">
        <v>44287</v>
      </c>
      <c r="B35" s="21">
        <v>0</v>
      </c>
      <c r="C35" s="22"/>
      <c r="D35" s="21">
        <v>18000</v>
      </c>
      <c r="E35" s="21">
        <f t="shared" si="2"/>
        <v>18000</v>
      </c>
      <c r="F35" s="21">
        <f>+E34+E35</f>
        <v>87500</v>
      </c>
      <c r="H35" s="20">
        <v>44287</v>
      </c>
      <c r="I35" s="23">
        <f t="shared" si="3"/>
        <v>0</v>
      </c>
      <c r="J35" s="22"/>
      <c r="K35" s="23">
        <f t="shared" si="0"/>
        <v>270000</v>
      </c>
      <c r="L35" s="23">
        <f t="shared" si="1"/>
        <v>270000</v>
      </c>
      <c r="M35" s="23">
        <f>+L34+L35</f>
        <v>1312500</v>
      </c>
      <c r="N35" s="15" t="s">
        <v>25</v>
      </c>
    </row>
    <row r="36" spans="1:14" x14ac:dyDescent="0.2">
      <c r="A36" s="20">
        <v>44470</v>
      </c>
      <c r="B36" s="21">
        <v>50000</v>
      </c>
      <c r="C36" s="22">
        <f>+C34</f>
        <v>0.06</v>
      </c>
      <c r="D36" s="21">
        <v>18000</v>
      </c>
      <c r="E36" s="21">
        <f t="shared" si="2"/>
        <v>68000</v>
      </c>
      <c r="F36" s="21"/>
      <c r="H36" s="20">
        <v>44470</v>
      </c>
      <c r="I36" s="23">
        <f t="shared" si="3"/>
        <v>750000</v>
      </c>
      <c r="J36" s="22">
        <f>+J34</f>
        <v>0</v>
      </c>
      <c r="K36" s="23">
        <f t="shared" si="0"/>
        <v>270000</v>
      </c>
      <c r="L36" s="23">
        <f t="shared" si="1"/>
        <v>1020000</v>
      </c>
      <c r="M36" s="23"/>
      <c r="N36" s="17"/>
    </row>
    <row r="37" spans="1:14" x14ac:dyDescent="0.2">
      <c r="A37" s="20">
        <v>44652</v>
      </c>
      <c r="B37" s="21">
        <v>0</v>
      </c>
      <c r="C37" s="22"/>
      <c r="D37" s="21">
        <v>16500</v>
      </c>
      <c r="E37" s="21">
        <f t="shared" si="2"/>
        <v>16500</v>
      </c>
      <c r="F37" s="21">
        <f>+E36+E37</f>
        <v>84500</v>
      </c>
      <c r="H37" s="20">
        <v>44652</v>
      </c>
      <c r="I37" s="23">
        <f t="shared" si="3"/>
        <v>0</v>
      </c>
      <c r="J37" s="22"/>
      <c r="K37" s="23">
        <f t="shared" si="0"/>
        <v>247500</v>
      </c>
      <c r="L37" s="23">
        <f t="shared" si="1"/>
        <v>247500</v>
      </c>
      <c r="M37" s="23">
        <f>+L36+L37</f>
        <v>1267500</v>
      </c>
      <c r="N37" s="15" t="s">
        <v>26</v>
      </c>
    </row>
    <row r="38" spans="1:14" x14ac:dyDescent="0.2">
      <c r="A38" s="8">
        <v>44835</v>
      </c>
      <c r="B38" s="24">
        <v>50000</v>
      </c>
      <c r="C38" s="22">
        <f>+C36</f>
        <v>0.06</v>
      </c>
      <c r="D38" s="24">
        <v>16500</v>
      </c>
      <c r="E38" s="21">
        <f t="shared" si="2"/>
        <v>66500</v>
      </c>
      <c r="F38" s="21"/>
      <c r="H38" s="8">
        <v>44835</v>
      </c>
      <c r="I38" s="23">
        <f t="shared" si="3"/>
        <v>750000</v>
      </c>
      <c r="J38" s="22">
        <f>+J36</f>
        <v>0</v>
      </c>
      <c r="K38" s="23">
        <f t="shared" si="0"/>
        <v>247500</v>
      </c>
      <c r="L38" s="23">
        <f t="shared" si="1"/>
        <v>997500</v>
      </c>
      <c r="M38" s="23"/>
      <c r="N38" s="17"/>
    </row>
    <row r="39" spans="1:14" x14ac:dyDescent="0.2">
      <c r="A39" s="25">
        <v>45017</v>
      </c>
      <c r="B39" s="26">
        <v>0</v>
      </c>
      <c r="C39" s="22"/>
      <c r="D39" s="26">
        <v>15000</v>
      </c>
      <c r="E39" s="21">
        <f t="shared" si="2"/>
        <v>15000</v>
      </c>
      <c r="F39" s="21">
        <f>+E38+E39</f>
        <v>81500</v>
      </c>
      <c r="H39" s="25">
        <v>45017</v>
      </c>
      <c r="I39" s="23">
        <f t="shared" si="3"/>
        <v>0</v>
      </c>
      <c r="J39" s="22"/>
      <c r="K39" s="23">
        <f t="shared" si="0"/>
        <v>225000</v>
      </c>
      <c r="L39" s="23">
        <f t="shared" si="1"/>
        <v>225000</v>
      </c>
      <c r="M39" s="23">
        <f>+L38+L39</f>
        <v>1222500</v>
      </c>
      <c r="N39" s="15" t="s">
        <v>27</v>
      </c>
    </row>
    <row r="40" spans="1:14" x14ac:dyDescent="0.2">
      <c r="A40" s="20">
        <v>45200</v>
      </c>
      <c r="B40" s="21">
        <v>50000</v>
      </c>
      <c r="C40" s="22">
        <f>+C38</f>
        <v>0.06</v>
      </c>
      <c r="D40" s="21">
        <v>15000</v>
      </c>
      <c r="E40" s="21">
        <f t="shared" si="2"/>
        <v>65000</v>
      </c>
      <c r="F40" s="21"/>
      <c r="H40" s="20">
        <v>45200</v>
      </c>
      <c r="I40" s="23">
        <f t="shared" si="3"/>
        <v>750000</v>
      </c>
      <c r="J40" s="22">
        <f>+J38</f>
        <v>0</v>
      </c>
      <c r="K40" s="23">
        <f t="shared" si="0"/>
        <v>225000</v>
      </c>
      <c r="L40" s="23">
        <f t="shared" si="1"/>
        <v>975000</v>
      </c>
      <c r="M40" s="23"/>
      <c r="N40" s="17"/>
    </row>
    <row r="41" spans="1:14" x14ac:dyDescent="0.2">
      <c r="A41" s="20">
        <v>45383</v>
      </c>
      <c r="B41" s="21">
        <v>0</v>
      </c>
      <c r="C41" s="22"/>
      <c r="D41" s="21">
        <v>13500</v>
      </c>
      <c r="E41" s="21">
        <f t="shared" si="2"/>
        <v>13500</v>
      </c>
      <c r="F41" s="21">
        <f>+E40+E41</f>
        <v>78500</v>
      </c>
      <c r="H41" s="20">
        <v>45383</v>
      </c>
      <c r="I41" s="23">
        <f t="shared" si="3"/>
        <v>0</v>
      </c>
      <c r="J41" s="22"/>
      <c r="K41" s="23">
        <f t="shared" si="0"/>
        <v>202500</v>
      </c>
      <c r="L41" s="23">
        <f t="shared" si="1"/>
        <v>202500</v>
      </c>
      <c r="M41" s="23">
        <f>+L40+L41</f>
        <v>1177500</v>
      </c>
      <c r="N41" s="15" t="s">
        <v>28</v>
      </c>
    </row>
    <row r="42" spans="1:14" x14ac:dyDescent="0.2">
      <c r="A42" s="20">
        <v>45566</v>
      </c>
      <c r="B42" s="21">
        <v>50000</v>
      </c>
      <c r="C42" s="22">
        <f>+C40</f>
        <v>0.06</v>
      </c>
      <c r="D42" s="21">
        <v>13500</v>
      </c>
      <c r="E42" s="21">
        <f t="shared" si="2"/>
        <v>63500</v>
      </c>
      <c r="F42" s="21"/>
      <c r="H42" s="20">
        <v>45566</v>
      </c>
      <c r="I42" s="23">
        <f t="shared" si="3"/>
        <v>750000</v>
      </c>
      <c r="J42" s="22">
        <f>+J40</f>
        <v>0</v>
      </c>
      <c r="K42" s="23">
        <f t="shared" si="0"/>
        <v>202500</v>
      </c>
      <c r="L42" s="23">
        <f t="shared" si="1"/>
        <v>952500</v>
      </c>
      <c r="M42" s="23"/>
      <c r="N42" s="17"/>
    </row>
    <row r="43" spans="1:14" x14ac:dyDescent="0.2">
      <c r="A43" s="20">
        <v>45748</v>
      </c>
      <c r="B43" s="21">
        <v>0</v>
      </c>
      <c r="C43" s="22"/>
      <c r="D43" s="21">
        <v>12000</v>
      </c>
      <c r="E43" s="21">
        <f t="shared" si="2"/>
        <v>12000</v>
      </c>
      <c r="F43" s="21">
        <f>+E42+E43</f>
        <v>75500</v>
      </c>
      <c r="H43" s="20">
        <v>45748</v>
      </c>
      <c r="I43" s="23">
        <f t="shared" si="3"/>
        <v>0</v>
      </c>
      <c r="J43" s="22"/>
      <c r="K43" s="23">
        <f t="shared" si="0"/>
        <v>180000</v>
      </c>
      <c r="L43" s="23">
        <f t="shared" si="1"/>
        <v>180000</v>
      </c>
      <c r="M43" s="23">
        <f>+L42+L43</f>
        <v>1132500</v>
      </c>
      <c r="N43" s="15" t="s">
        <v>29</v>
      </c>
    </row>
    <row r="44" spans="1:14" x14ac:dyDescent="0.2">
      <c r="A44" s="20">
        <v>45931</v>
      </c>
      <c r="B44" s="21">
        <v>50000</v>
      </c>
      <c r="C44" s="22">
        <f>+C42</f>
        <v>0.06</v>
      </c>
      <c r="D44" s="21">
        <v>12000</v>
      </c>
      <c r="E44" s="21">
        <f t="shared" si="2"/>
        <v>62000</v>
      </c>
      <c r="F44" s="21"/>
      <c r="H44" s="20">
        <v>45931</v>
      </c>
      <c r="I44" s="23">
        <f t="shared" si="3"/>
        <v>750000</v>
      </c>
      <c r="J44" s="22">
        <f>+J42</f>
        <v>0</v>
      </c>
      <c r="K44" s="23">
        <f t="shared" si="0"/>
        <v>180000</v>
      </c>
      <c r="L44" s="23">
        <f t="shared" si="1"/>
        <v>930000</v>
      </c>
      <c r="M44" s="23"/>
      <c r="N44" s="17"/>
    </row>
    <row r="45" spans="1:14" x14ac:dyDescent="0.2">
      <c r="A45" s="20">
        <v>46113</v>
      </c>
      <c r="B45" s="21">
        <v>0</v>
      </c>
      <c r="C45" s="22"/>
      <c r="D45" s="21">
        <v>10500</v>
      </c>
      <c r="E45" s="21">
        <f t="shared" si="2"/>
        <v>10500</v>
      </c>
      <c r="F45" s="21">
        <f>+E44+E45</f>
        <v>72500</v>
      </c>
      <c r="H45" s="20">
        <v>46113</v>
      </c>
      <c r="I45" s="23">
        <f t="shared" si="3"/>
        <v>0</v>
      </c>
      <c r="J45" s="22"/>
      <c r="K45" s="23">
        <f t="shared" si="0"/>
        <v>157500</v>
      </c>
      <c r="L45" s="23">
        <f t="shared" si="1"/>
        <v>157500</v>
      </c>
      <c r="M45" s="23">
        <f>+L44+L45</f>
        <v>1087500</v>
      </c>
      <c r="N45" s="15" t="s">
        <v>30</v>
      </c>
    </row>
    <row r="46" spans="1:14" x14ac:dyDescent="0.2">
      <c r="A46" s="20">
        <v>46296</v>
      </c>
      <c r="B46" s="21">
        <v>50000</v>
      </c>
      <c r="C46" s="22">
        <f>+C44</f>
        <v>0.06</v>
      </c>
      <c r="D46" s="21">
        <v>10500</v>
      </c>
      <c r="E46" s="21">
        <f t="shared" si="2"/>
        <v>60500</v>
      </c>
      <c r="F46" s="21"/>
      <c r="H46" s="20">
        <v>46296</v>
      </c>
      <c r="I46" s="23">
        <f t="shared" si="3"/>
        <v>750000</v>
      </c>
      <c r="J46" s="22">
        <f>+J44</f>
        <v>0</v>
      </c>
      <c r="K46" s="23">
        <f t="shared" si="0"/>
        <v>157500</v>
      </c>
      <c r="L46" s="23">
        <f t="shared" si="1"/>
        <v>907500</v>
      </c>
      <c r="M46" s="23"/>
      <c r="N46" s="17"/>
    </row>
    <row r="47" spans="1:14" x14ac:dyDescent="0.2">
      <c r="A47" s="20">
        <v>46478</v>
      </c>
      <c r="B47" s="21">
        <v>0</v>
      </c>
      <c r="C47" s="22"/>
      <c r="D47" s="21">
        <v>9000</v>
      </c>
      <c r="E47" s="21">
        <f t="shared" si="2"/>
        <v>9000</v>
      </c>
      <c r="F47" s="21">
        <f>+E46+E47</f>
        <v>69500</v>
      </c>
      <c r="H47" s="20">
        <v>46478</v>
      </c>
      <c r="I47" s="23">
        <f t="shared" si="3"/>
        <v>0</v>
      </c>
      <c r="J47" s="22"/>
      <c r="K47" s="23">
        <f t="shared" si="0"/>
        <v>135000</v>
      </c>
      <c r="L47" s="23">
        <f t="shared" si="1"/>
        <v>135000</v>
      </c>
      <c r="M47" s="23">
        <f>+L46+L47</f>
        <v>1042500</v>
      </c>
      <c r="N47" s="15" t="s">
        <v>31</v>
      </c>
    </row>
    <row r="48" spans="1:14" x14ac:dyDescent="0.2">
      <c r="A48" s="20">
        <v>46661</v>
      </c>
      <c r="B48" s="21">
        <v>50000</v>
      </c>
      <c r="C48" s="22">
        <f>+C46</f>
        <v>0.06</v>
      </c>
      <c r="D48" s="21">
        <v>9000</v>
      </c>
      <c r="E48" s="21">
        <f t="shared" si="2"/>
        <v>59000</v>
      </c>
      <c r="F48" s="21"/>
      <c r="H48" s="20">
        <v>46661</v>
      </c>
      <c r="I48" s="23">
        <f t="shared" si="3"/>
        <v>750000</v>
      </c>
      <c r="J48" s="22">
        <f>+J46</f>
        <v>0</v>
      </c>
      <c r="K48" s="23">
        <f t="shared" si="0"/>
        <v>135000</v>
      </c>
      <c r="L48" s="23">
        <f t="shared" si="1"/>
        <v>885000</v>
      </c>
      <c r="M48" s="23"/>
      <c r="N48" s="17"/>
    </row>
    <row r="49" spans="1:14" x14ac:dyDescent="0.2">
      <c r="A49" s="20">
        <v>46844</v>
      </c>
      <c r="B49" s="21">
        <v>0</v>
      </c>
      <c r="C49" s="22"/>
      <c r="D49" s="21">
        <v>7500</v>
      </c>
      <c r="E49" s="21">
        <f t="shared" si="2"/>
        <v>7500</v>
      </c>
      <c r="F49" s="21">
        <f>+E48+E49</f>
        <v>66500</v>
      </c>
      <c r="H49" s="20">
        <v>46844</v>
      </c>
      <c r="I49" s="23">
        <f t="shared" si="3"/>
        <v>0</v>
      </c>
      <c r="J49" s="22"/>
      <c r="K49" s="23">
        <f t="shared" si="0"/>
        <v>112500</v>
      </c>
      <c r="L49" s="23">
        <f t="shared" si="1"/>
        <v>112500</v>
      </c>
      <c r="M49" s="23">
        <f>+L48+L49</f>
        <v>997500</v>
      </c>
      <c r="N49" s="15" t="s">
        <v>32</v>
      </c>
    </row>
    <row r="50" spans="1:14" x14ac:dyDescent="0.2">
      <c r="A50" s="20">
        <v>47027</v>
      </c>
      <c r="B50" s="21">
        <v>50000</v>
      </c>
      <c r="C50" s="22">
        <f>+C48</f>
        <v>0.06</v>
      </c>
      <c r="D50" s="21">
        <v>7500</v>
      </c>
      <c r="E50" s="21">
        <f t="shared" si="2"/>
        <v>57500</v>
      </c>
      <c r="F50" s="21"/>
      <c r="H50" s="20">
        <v>47027</v>
      </c>
      <c r="I50" s="23">
        <f t="shared" si="3"/>
        <v>750000</v>
      </c>
      <c r="J50" s="22">
        <f>+J48</f>
        <v>0</v>
      </c>
      <c r="K50" s="23">
        <f t="shared" si="0"/>
        <v>112500</v>
      </c>
      <c r="L50" s="23">
        <f t="shared" si="1"/>
        <v>862500</v>
      </c>
      <c r="M50" s="23"/>
      <c r="N50" s="17"/>
    </row>
    <row r="51" spans="1:14" x14ac:dyDescent="0.2">
      <c r="A51" s="20">
        <v>47209</v>
      </c>
      <c r="B51" s="21">
        <v>0</v>
      </c>
      <c r="C51" s="22"/>
      <c r="D51" s="21">
        <v>6000</v>
      </c>
      <c r="E51" s="21">
        <f t="shared" si="2"/>
        <v>6000</v>
      </c>
      <c r="F51" s="21">
        <f>+E50+E51</f>
        <v>63500</v>
      </c>
      <c r="H51" s="20">
        <v>47209</v>
      </c>
      <c r="I51" s="23">
        <f t="shared" si="3"/>
        <v>0</v>
      </c>
      <c r="J51" s="22"/>
      <c r="K51" s="23">
        <f t="shared" si="0"/>
        <v>90000</v>
      </c>
      <c r="L51" s="23">
        <f t="shared" si="1"/>
        <v>90000</v>
      </c>
      <c r="M51" s="23">
        <f>+L50+L51</f>
        <v>952500</v>
      </c>
      <c r="N51" s="15" t="s">
        <v>33</v>
      </c>
    </row>
    <row r="52" spans="1:14" x14ac:dyDescent="0.2">
      <c r="A52" s="20">
        <v>47392</v>
      </c>
      <c r="B52" s="21">
        <v>50000</v>
      </c>
      <c r="C52" s="22">
        <f>+C50</f>
        <v>0.06</v>
      </c>
      <c r="D52" s="21">
        <v>6000</v>
      </c>
      <c r="E52" s="21">
        <f t="shared" si="2"/>
        <v>56000</v>
      </c>
      <c r="F52" s="21"/>
      <c r="H52" s="20">
        <v>47392</v>
      </c>
      <c r="I52" s="23">
        <f t="shared" si="3"/>
        <v>750000</v>
      </c>
      <c r="J52" s="22">
        <f>+J50</f>
        <v>0</v>
      </c>
      <c r="K52" s="23">
        <f t="shared" si="0"/>
        <v>90000</v>
      </c>
      <c r="L52" s="23">
        <f t="shared" si="1"/>
        <v>840000</v>
      </c>
      <c r="M52" s="23"/>
      <c r="N52" s="17"/>
    </row>
    <row r="53" spans="1:14" x14ac:dyDescent="0.2">
      <c r="A53" s="20">
        <v>47574</v>
      </c>
      <c r="B53" s="21">
        <v>0</v>
      </c>
      <c r="C53" s="22"/>
      <c r="D53" s="21">
        <v>4500</v>
      </c>
      <c r="E53" s="21">
        <f t="shared" si="2"/>
        <v>4500</v>
      </c>
      <c r="F53" s="21">
        <f>+E52+E53</f>
        <v>60500</v>
      </c>
      <c r="H53" s="20">
        <v>47574</v>
      </c>
      <c r="I53" s="23">
        <f t="shared" si="3"/>
        <v>0</v>
      </c>
      <c r="J53" s="22"/>
      <c r="K53" s="23">
        <f t="shared" si="0"/>
        <v>67500</v>
      </c>
      <c r="L53" s="23">
        <f t="shared" si="1"/>
        <v>67500</v>
      </c>
      <c r="M53" s="23">
        <f>+L52+L53</f>
        <v>907500</v>
      </c>
      <c r="N53" s="15" t="s">
        <v>34</v>
      </c>
    </row>
    <row r="54" spans="1:14" x14ac:dyDescent="0.2">
      <c r="A54" s="20">
        <v>47757</v>
      </c>
      <c r="B54" s="21">
        <v>50000</v>
      </c>
      <c r="C54" s="22">
        <f>+C52</f>
        <v>0.06</v>
      </c>
      <c r="D54" s="21">
        <v>4500</v>
      </c>
      <c r="E54" s="21">
        <f t="shared" si="2"/>
        <v>54500</v>
      </c>
      <c r="F54" s="21"/>
      <c r="H54" s="20">
        <v>47757</v>
      </c>
      <c r="I54" s="23">
        <f t="shared" si="3"/>
        <v>750000</v>
      </c>
      <c r="J54" s="22">
        <f>+J52</f>
        <v>0</v>
      </c>
      <c r="K54" s="23">
        <f t="shared" si="0"/>
        <v>67500</v>
      </c>
      <c r="L54" s="23">
        <f t="shared" si="1"/>
        <v>817500</v>
      </c>
      <c r="M54" s="23"/>
      <c r="N54" s="17"/>
    </row>
    <row r="55" spans="1:14" x14ac:dyDescent="0.2">
      <c r="A55" s="20">
        <v>47939</v>
      </c>
      <c r="B55" s="24">
        <v>0</v>
      </c>
      <c r="C55" s="27"/>
      <c r="D55" s="24">
        <v>3000</v>
      </c>
      <c r="E55" s="21">
        <f t="shared" si="2"/>
        <v>3000</v>
      </c>
      <c r="F55" s="21">
        <f>+E54+E55</f>
        <v>57500</v>
      </c>
      <c r="H55" s="20">
        <v>47939</v>
      </c>
      <c r="I55" s="23">
        <f t="shared" si="3"/>
        <v>0</v>
      </c>
      <c r="J55" s="27"/>
      <c r="K55" s="23">
        <f t="shared" si="0"/>
        <v>45000</v>
      </c>
      <c r="L55" s="23">
        <f t="shared" si="1"/>
        <v>45000</v>
      </c>
      <c r="M55" s="23">
        <f>+L54+L55</f>
        <v>862500</v>
      </c>
      <c r="N55" s="15" t="s">
        <v>36</v>
      </c>
    </row>
    <row r="56" spans="1:14" x14ac:dyDescent="0.2">
      <c r="A56" s="20">
        <v>48122</v>
      </c>
      <c r="B56" s="21">
        <v>50000</v>
      </c>
      <c r="C56" s="22">
        <f>+C54</f>
        <v>0.06</v>
      </c>
      <c r="D56" s="21">
        <v>3000</v>
      </c>
      <c r="E56" s="21">
        <f>+D56+B56</f>
        <v>53000</v>
      </c>
      <c r="H56" s="20">
        <v>48122</v>
      </c>
      <c r="I56" s="23">
        <f t="shared" si="3"/>
        <v>750000</v>
      </c>
      <c r="J56" s="22">
        <f>+J54</f>
        <v>0</v>
      </c>
      <c r="K56" s="23">
        <f t="shared" si="0"/>
        <v>45000</v>
      </c>
      <c r="L56" s="23">
        <f>+K56+I56</f>
        <v>795000</v>
      </c>
      <c r="M56" s="28"/>
      <c r="N56" s="17"/>
    </row>
    <row r="57" spans="1:14" x14ac:dyDescent="0.2">
      <c r="A57" s="20">
        <v>48305</v>
      </c>
      <c r="B57" s="21">
        <v>0</v>
      </c>
      <c r="C57" s="22"/>
      <c r="D57" s="21">
        <v>1500</v>
      </c>
      <c r="E57" s="21">
        <f>+D57+B57</f>
        <v>1500</v>
      </c>
      <c r="F57" s="21">
        <f>+E56+E57</f>
        <v>54500</v>
      </c>
      <c r="H57" s="20">
        <v>48305</v>
      </c>
      <c r="I57" s="23">
        <f t="shared" si="3"/>
        <v>0</v>
      </c>
      <c r="J57" s="22"/>
      <c r="K57" s="23">
        <f t="shared" si="0"/>
        <v>22500</v>
      </c>
      <c r="L57" s="23">
        <f>+K57+I57</f>
        <v>22500</v>
      </c>
      <c r="M57" s="23">
        <f>+L56+L57</f>
        <v>817500</v>
      </c>
      <c r="N57" s="15" t="s">
        <v>37</v>
      </c>
    </row>
    <row r="58" spans="1:14" x14ac:dyDescent="0.2">
      <c r="A58" s="20">
        <v>48488</v>
      </c>
      <c r="B58" s="21">
        <v>50000</v>
      </c>
      <c r="C58" s="22"/>
      <c r="D58" s="21">
        <v>1500</v>
      </c>
      <c r="E58" s="21">
        <f>+D58+B58</f>
        <v>51500</v>
      </c>
      <c r="F58" s="21"/>
      <c r="H58" s="20">
        <v>48488</v>
      </c>
      <c r="I58" s="23">
        <f t="shared" si="3"/>
        <v>750000</v>
      </c>
      <c r="J58" s="22">
        <f>+J56</f>
        <v>0</v>
      </c>
      <c r="K58" s="23">
        <f t="shared" si="0"/>
        <v>22500</v>
      </c>
      <c r="L58" s="23">
        <f>+K58+I58</f>
        <v>772500</v>
      </c>
      <c r="M58" s="23"/>
      <c r="N58" s="15"/>
    </row>
    <row r="59" spans="1:14" x14ac:dyDescent="0.2">
      <c r="A59" s="20"/>
      <c r="B59" s="21"/>
      <c r="C59" s="22"/>
      <c r="D59" s="21"/>
      <c r="E59" s="21"/>
      <c r="F59" s="21">
        <f>+E58+E59</f>
        <v>51500</v>
      </c>
      <c r="H59" s="20"/>
      <c r="I59" s="23"/>
      <c r="J59" s="22"/>
      <c r="K59" s="23"/>
      <c r="L59" s="23"/>
      <c r="M59" s="23">
        <f>+L58+L59</f>
        <v>772500</v>
      </c>
      <c r="N59" s="15" t="s">
        <v>38</v>
      </c>
    </row>
    <row r="60" spans="1:14" x14ac:dyDescent="0.2">
      <c r="A60" s="20"/>
      <c r="B60" s="21"/>
      <c r="C60" s="22"/>
      <c r="D60" s="21"/>
      <c r="E60" s="21"/>
      <c r="F60" s="21"/>
      <c r="H60" s="20"/>
      <c r="I60" s="23"/>
      <c r="J60" s="22"/>
      <c r="K60" s="23"/>
      <c r="L60" s="23"/>
      <c r="M60" s="23"/>
      <c r="N60" s="15"/>
    </row>
    <row r="61" spans="1:14" ht="13.5" thickBot="1" x14ac:dyDescent="0.25">
      <c r="A61" s="39"/>
      <c r="B61" s="29">
        <f>SUM(B18:B60)</f>
        <v>1000000</v>
      </c>
      <c r="C61" s="29"/>
      <c r="D61" s="29">
        <f>SUM(D18:D60)</f>
        <v>635000</v>
      </c>
      <c r="E61" s="29">
        <f>SUM(E18:E60)</f>
        <v>1635000</v>
      </c>
      <c r="F61" s="29">
        <f>SUM(F18:F60)</f>
        <v>1635000</v>
      </c>
      <c r="H61" s="39"/>
      <c r="I61" s="30">
        <f>SUM(I18:I60)</f>
        <v>15000000</v>
      </c>
      <c r="J61" s="29"/>
      <c r="K61" s="30">
        <f>SUM(K18:K60)</f>
        <v>9525000</v>
      </c>
      <c r="L61" s="30">
        <f>SUM(L18:L60)</f>
        <v>24525000</v>
      </c>
      <c r="M61" s="30">
        <f>SUM(M18:M60)</f>
        <v>24525000</v>
      </c>
      <c r="N61" s="32"/>
    </row>
    <row r="62" spans="1:14" ht="13.5" thickTop="1" x14ac:dyDescent="0.2">
      <c r="B62" s="31"/>
      <c r="I62" s="31"/>
    </row>
  </sheetData>
  <sheetProtection password="DAA4" sheet="1" objects="1" scenarios="1"/>
  <mergeCells count="4">
    <mergeCell ref="B4:E4"/>
    <mergeCell ref="I4:L4"/>
    <mergeCell ref="H8:M8"/>
    <mergeCell ref="I12:L13"/>
  </mergeCells>
  <phoneticPr fontId="0" type="noConversion"/>
  <pageMargins left="0.5" right="0.5" top="0.5" bottom="0.5" header="0.5" footer="0.5"/>
  <pageSetup scale="66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="75" zoomScaleNormal="75" workbookViewId="0">
      <selection activeCell="M13" sqref="M13"/>
    </sheetView>
  </sheetViews>
  <sheetFormatPr defaultRowHeight="12.75" x14ac:dyDescent="0.2"/>
  <cols>
    <col min="1" max="1" width="12.5703125" customWidth="1"/>
    <col min="2" max="2" width="12.5703125" bestFit="1" customWidth="1"/>
    <col min="3" max="3" width="9.28515625" bestFit="1" customWidth="1"/>
    <col min="4" max="4" width="14.7109375" customWidth="1"/>
    <col min="5" max="5" width="17.5703125" customWidth="1"/>
    <col min="6" max="6" width="18.5703125" customWidth="1"/>
    <col min="7" max="7" width="9" customWidth="1"/>
    <col min="8" max="8" width="12.5703125" customWidth="1"/>
    <col min="9" max="9" width="16.5703125" customWidth="1"/>
    <col min="10" max="10" width="9.28515625" bestFit="1" customWidth="1"/>
    <col min="11" max="11" width="18.28515625" customWidth="1"/>
    <col min="12" max="12" width="17.7109375" customWidth="1"/>
    <col min="13" max="13" width="17.28515625" customWidth="1"/>
  </cols>
  <sheetData>
    <row r="1" spans="1:13" ht="15.75" x14ac:dyDescent="0.25">
      <c r="A1" s="1" t="s">
        <v>0</v>
      </c>
      <c r="B1" s="2"/>
      <c r="C1" s="3"/>
      <c r="D1" s="2"/>
      <c r="E1" s="4"/>
      <c r="F1" s="2"/>
      <c r="G1" s="2"/>
      <c r="H1" s="1" t="s">
        <v>0</v>
      </c>
      <c r="I1" s="2"/>
      <c r="J1" s="2"/>
      <c r="K1" s="2"/>
      <c r="L1" s="5"/>
      <c r="M1" s="2"/>
    </row>
    <row r="4" spans="1:13" ht="13.5" thickBot="1" x14ac:dyDescent="0.25">
      <c r="A4" s="6"/>
      <c r="B4" s="42" t="s">
        <v>1</v>
      </c>
      <c r="C4" s="42"/>
      <c r="D4" s="42"/>
      <c r="E4" s="42"/>
      <c r="F4" s="7"/>
      <c r="H4" s="6"/>
      <c r="I4" s="42" t="s">
        <v>1</v>
      </c>
      <c r="J4" s="42"/>
      <c r="K4" s="42"/>
      <c r="L4" s="42"/>
      <c r="M4" s="7"/>
    </row>
    <row r="5" spans="1:13" ht="13.5" thickTop="1" x14ac:dyDescent="0.2">
      <c r="A5" s="8"/>
      <c r="B5" s="9"/>
      <c r="C5" s="9"/>
      <c r="D5" s="9"/>
      <c r="E5" s="9"/>
      <c r="F5" s="9"/>
      <c r="H5" s="8"/>
      <c r="I5" s="9"/>
      <c r="J5" s="9"/>
      <c r="K5" s="9"/>
      <c r="L5" s="9"/>
      <c r="M5" s="9"/>
    </row>
    <row r="6" spans="1:13" x14ac:dyDescent="0.2">
      <c r="A6" s="10" t="s">
        <v>2</v>
      </c>
      <c r="B6" s="10"/>
      <c r="C6" s="10"/>
      <c r="D6" s="10"/>
      <c r="E6" s="10"/>
      <c r="F6" s="10"/>
      <c r="H6" s="10" t="s">
        <v>2</v>
      </c>
      <c r="I6" s="10"/>
      <c r="J6" s="10"/>
      <c r="K6" s="10"/>
      <c r="L6" s="10"/>
      <c r="M6" s="10"/>
    </row>
    <row r="7" spans="1:13" x14ac:dyDescent="0.2">
      <c r="A7" s="10" t="s">
        <v>3</v>
      </c>
      <c r="B7" s="10"/>
      <c r="C7" s="10"/>
      <c r="D7" s="10"/>
      <c r="E7" s="10"/>
      <c r="F7" s="10"/>
      <c r="H7" s="10" t="s">
        <v>3</v>
      </c>
      <c r="I7" s="10"/>
      <c r="J7" s="10"/>
      <c r="K7" s="10"/>
      <c r="L7" s="10"/>
      <c r="M7" s="10"/>
    </row>
    <row r="8" spans="1:13" x14ac:dyDescent="0.2">
      <c r="A8" s="10"/>
      <c r="B8" s="10"/>
      <c r="C8" s="10"/>
      <c r="D8" s="10"/>
      <c r="E8" s="10"/>
      <c r="F8" s="10"/>
      <c r="H8" s="43" t="s">
        <v>4</v>
      </c>
      <c r="I8" s="43"/>
      <c r="J8" s="43"/>
      <c r="K8" s="43"/>
      <c r="L8" s="43"/>
      <c r="M8" s="43"/>
    </row>
    <row r="9" spans="1:13" x14ac:dyDescent="0.2">
      <c r="A9" s="10"/>
      <c r="B9" s="10"/>
      <c r="C9" s="10"/>
      <c r="D9" s="10"/>
      <c r="E9" s="10"/>
      <c r="F9" s="10"/>
      <c r="H9" s="40"/>
      <c r="I9" s="40"/>
      <c r="J9" s="40"/>
      <c r="K9" s="40"/>
      <c r="L9" s="40"/>
      <c r="M9" s="40"/>
    </row>
    <row r="10" spans="1:13" x14ac:dyDescent="0.2">
      <c r="A10" s="10"/>
      <c r="B10" s="10"/>
      <c r="C10" s="10"/>
      <c r="D10" s="10"/>
      <c r="E10" s="10"/>
      <c r="F10" s="10"/>
      <c r="H10" s="35"/>
      <c r="I10" s="34"/>
      <c r="J10" s="40"/>
      <c r="K10" s="40"/>
      <c r="L10" s="36" t="s">
        <v>35</v>
      </c>
      <c r="M10" s="37">
        <f>+A18</f>
        <v>41518</v>
      </c>
    </row>
    <row r="11" spans="1:13" ht="13.5" thickBot="1" x14ac:dyDescent="0.25">
      <c r="A11" s="10"/>
      <c r="B11" s="10"/>
      <c r="C11" s="10"/>
      <c r="D11" s="10"/>
      <c r="E11" s="10"/>
      <c r="F11" s="10"/>
      <c r="H11" s="40"/>
      <c r="I11" s="40"/>
      <c r="J11" s="40"/>
      <c r="K11" s="40"/>
      <c r="L11" s="40"/>
      <c r="M11" s="40"/>
    </row>
    <row r="12" spans="1:13" ht="13.5" thickBot="1" x14ac:dyDescent="0.25">
      <c r="A12" s="11"/>
      <c r="B12" s="12" t="s">
        <v>5</v>
      </c>
      <c r="C12" s="13"/>
      <c r="D12" s="13"/>
      <c r="E12" s="14"/>
      <c r="F12" s="15"/>
      <c r="H12" s="11"/>
      <c r="I12" s="44" t="s">
        <v>6</v>
      </c>
      <c r="J12" s="45"/>
      <c r="K12" s="45"/>
      <c r="L12" s="46"/>
      <c r="M12" s="16" t="s">
        <v>7</v>
      </c>
    </row>
    <row r="13" spans="1:13" ht="16.5" thickBot="1" x14ac:dyDescent="0.3">
      <c r="A13" s="17"/>
      <c r="B13" s="17"/>
      <c r="C13" s="17"/>
      <c r="D13" s="17"/>
      <c r="E13" s="17"/>
      <c r="F13" s="17"/>
      <c r="H13" s="17"/>
      <c r="I13" s="47"/>
      <c r="J13" s="48"/>
      <c r="K13" s="48"/>
      <c r="L13" s="49"/>
      <c r="M13" s="18">
        <v>15</v>
      </c>
    </row>
    <row r="14" spans="1:13" x14ac:dyDescent="0.2">
      <c r="A14" s="15" t="s">
        <v>8</v>
      </c>
      <c r="B14" s="15"/>
      <c r="C14" s="15"/>
      <c r="D14" s="15"/>
      <c r="E14" s="15"/>
      <c r="F14" s="15" t="s">
        <v>9</v>
      </c>
      <c r="H14" s="15" t="s">
        <v>8</v>
      </c>
      <c r="I14" s="15"/>
      <c r="J14" s="15"/>
      <c r="K14" s="15"/>
      <c r="L14" s="15"/>
      <c r="M14" s="15" t="s">
        <v>9</v>
      </c>
    </row>
    <row r="15" spans="1:13" x14ac:dyDescent="0.2">
      <c r="A15" s="19" t="s">
        <v>10</v>
      </c>
      <c r="B15" s="19" t="s">
        <v>11</v>
      </c>
      <c r="C15" s="19" t="s">
        <v>12</v>
      </c>
      <c r="D15" s="19" t="s">
        <v>13</v>
      </c>
      <c r="E15" s="19" t="s">
        <v>14</v>
      </c>
      <c r="F15" s="19" t="s">
        <v>14</v>
      </c>
      <c r="H15" s="19" t="s">
        <v>10</v>
      </c>
      <c r="I15" s="19" t="s">
        <v>11</v>
      </c>
      <c r="J15" s="19" t="s">
        <v>12</v>
      </c>
      <c r="K15" s="19" t="s">
        <v>13</v>
      </c>
      <c r="L15" s="19" t="s">
        <v>14</v>
      </c>
      <c r="M15" s="19" t="s">
        <v>14</v>
      </c>
    </row>
    <row r="16" spans="1:13" x14ac:dyDescent="0.2">
      <c r="A16" s="20"/>
      <c r="B16" s="21"/>
      <c r="C16" s="22"/>
      <c r="D16" s="21"/>
      <c r="E16" s="21"/>
      <c r="F16" s="21"/>
      <c r="H16" s="20"/>
      <c r="I16" s="21"/>
      <c r="J16" s="22"/>
      <c r="K16" s="21"/>
      <c r="L16" s="21"/>
      <c r="M16" s="21"/>
    </row>
    <row r="17" spans="1:14" x14ac:dyDescent="0.2">
      <c r="A17" s="33"/>
      <c r="B17" s="21"/>
      <c r="C17" s="22"/>
      <c r="D17" s="21"/>
      <c r="E17" s="21"/>
      <c r="F17" s="21"/>
      <c r="H17" s="33"/>
      <c r="I17" s="23"/>
      <c r="J17" s="22"/>
      <c r="K17" s="23"/>
      <c r="L17" s="23"/>
      <c r="M17" s="23"/>
      <c r="N17" s="15"/>
    </row>
    <row r="18" spans="1:14" x14ac:dyDescent="0.2">
      <c r="A18" s="33">
        <v>41518</v>
      </c>
      <c r="B18" s="21"/>
      <c r="C18" s="22"/>
      <c r="D18" s="21"/>
      <c r="E18" s="21"/>
      <c r="F18" s="21"/>
      <c r="H18" s="33">
        <f>A18</f>
        <v>41518</v>
      </c>
      <c r="I18" s="23"/>
      <c r="J18" s="22"/>
      <c r="K18" s="23">
        <f t="shared" ref="K18:K58" si="0">+D18*$M$13</f>
        <v>0</v>
      </c>
      <c r="L18" s="23">
        <f t="shared" ref="L18:L55" si="1">+I18+K18</f>
        <v>0</v>
      </c>
      <c r="M18" s="23"/>
      <c r="N18" s="17"/>
    </row>
    <row r="19" spans="1:14" x14ac:dyDescent="0.2">
      <c r="A19" s="20">
        <v>41730</v>
      </c>
      <c r="B19" s="21">
        <v>0</v>
      </c>
      <c r="C19" s="22"/>
      <c r="D19" s="21">
        <v>35000</v>
      </c>
      <c r="E19" s="21">
        <f t="shared" ref="E19:E55" si="2">+B19+D19</f>
        <v>35000</v>
      </c>
      <c r="F19" s="21">
        <f>+E18+E19</f>
        <v>35000</v>
      </c>
      <c r="H19" s="20">
        <f>A19</f>
        <v>41730</v>
      </c>
      <c r="I19" s="23">
        <f t="shared" ref="I19:I58" si="3">+B19*$M$13</f>
        <v>0</v>
      </c>
      <c r="J19" s="22"/>
      <c r="K19" s="23">
        <f t="shared" si="0"/>
        <v>525000</v>
      </c>
      <c r="L19" s="23">
        <f t="shared" si="1"/>
        <v>525000</v>
      </c>
      <c r="M19" s="23">
        <f>+L18+L19</f>
        <v>525000</v>
      </c>
      <c r="N19" s="15" t="s">
        <v>18</v>
      </c>
    </row>
    <row r="20" spans="1:14" x14ac:dyDescent="0.2">
      <c r="A20" s="20">
        <v>41913</v>
      </c>
      <c r="B20" s="21">
        <v>50000</v>
      </c>
      <c r="C20" s="22">
        <v>0.06</v>
      </c>
      <c r="D20" s="21">
        <v>30000</v>
      </c>
      <c r="E20" s="21">
        <f t="shared" si="2"/>
        <v>80000</v>
      </c>
      <c r="F20" s="21"/>
      <c r="H20" s="20">
        <f t="shared" ref="H20:H58" si="4">A20</f>
        <v>41913</v>
      </c>
      <c r="I20" s="23">
        <f t="shared" si="3"/>
        <v>750000</v>
      </c>
      <c r="J20" s="22">
        <f>+C20</f>
        <v>0.06</v>
      </c>
      <c r="K20" s="23">
        <f t="shared" si="0"/>
        <v>450000</v>
      </c>
      <c r="L20" s="23">
        <f t="shared" si="1"/>
        <v>1200000</v>
      </c>
      <c r="M20" s="23"/>
      <c r="N20" s="17"/>
    </row>
    <row r="21" spans="1:14" x14ac:dyDescent="0.2">
      <c r="A21" s="20">
        <v>42095</v>
      </c>
      <c r="B21" s="21">
        <v>0</v>
      </c>
      <c r="C21" s="22"/>
      <c r="D21" s="21">
        <v>28500</v>
      </c>
      <c r="E21" s="21">
        <f t="shared" si="2"/>
        <v>28500</v>
      </c>
      <c r="F21" s="21">
        <f>+E20+E21</f>
        <v>108500</v>
      </c>
      <c r="H21" s="20">
        <f t="shared" si="4"/>
        <v>42095</v>
      </c>
      <c r="I21" s="23">
        <f t="shared" si="3"/>
        <v>0</v>
      </c>
      <c r="J21" s="22"/>
      <c r="K21" s="23">
        <f t="shared" si="0"/>
        <v>427500</v>
      </c>
      <c r="L21" s="23">
        <f t="shared" si="1"/>
        <v>427500</v>
      </c>
      <c r="M21" s="23">
        <f>+L20+L21</f>
        <v>1627500</v>
      </c>
      <c r="N21" s="15" t="s">
        <v>19</v>
      </c>
    </row>
    <row r="22" spans="1:14" x14ac:dyDescent="0.2">
      <c r="A22" s="20">
        <v>42278</v>
      </c>
      <c r="B22" s="21">
        <v>50000</v>
      </c>
      <c r="C22" s="22">
        <f>+C20</f>
        <v>0.06</v>
      </c>
      <c r="D22" s="21">
        <v>28500</v>
      </c>
      <c r="E22" s="21">
        <f t="shared" si="2"/>
        <v>78500</v>
      </c>
      <c r="F22" s="21"/>
      <c r="H22" s="20">
        <f t="shared" si="4"/>
        <v>42278</v>
      </c>
      <c r="I22" s="23">
        <f t="shared" si="3"/>
        <v>750000</v>
      </c>
      <c r="J22" s="22">
        <f t="shared" ref="J22" si="5">+C22</f>
        <v>0.06</v>
      </c>
      <c r="K22" s="23">
        <f t="shared" si="0"/>
        <v>427500</v>
      </c>
      <c r="L22" s="23">
        <f t="shared" si="1"/>
        <v>1177500</v>
      </c>
      <c r="M22" s="23"/>
      <c r="N22" s="17"/>
    </row>
    <row r="23" spans="1:14" x14ac:dyDescent="0.2">
      <c r="A23" s="20">
        <v>42461</v>
      </c>
      <c r="B23" s="21">
        <v>0</v>
      </c>
      <c r="C23" s="22"/>
      <c r="D23" s="21">
        <v>27000</v>
      </c>
      <c r="E23" s="21">
        <f t="shared" si="2"/>
        <v>27000</v>
      </c>
      <c r="F23" s="21">
        <f>+E22+E23</f>
        <v>105500</v>
      </c>
      <c r="H23" s="20">
        <f t="shared" si="4"/>
        <v>42461</v>
      </c>
      <c r="I23" s="23">
        <f t="shared" si="3"/>
        <v>0</v>
      </c>
      <c r="J23" s="22"/>
      <c r="K23" s="23">
        <f t="shared" si="0"/>
        <v>405000</v>
      </c>
      <c r="L23" s="23">
        <f t="shared" si="1"/>
        <v>405000</v>
      </c>
      <c r="M23" s="23">
        <f>+L22+L23</f>
        <v>1582500</v>
      </c>
      <c r="N23" s="15" t="s">
        <v>20</v>
      </c>
    </row>
    <row r="24" spans="1:14" x14ac:dyDescent="0.2">
      <c r="A24" s="20">
        <v>42644</v>
      </c>
      <c r="B24" s="21">
        <v>50000</v>
      </c>
      <c r="C24" s="22">
        <f>+C22</f>
        <v>0.06</v>
      </c>
      <c r="D24" s="21">
        <v>27000</v>
      </c>
      <c r="E24" s="21">
        <f t="shared" si="2"/>
        <v>77000</v>
      </c>
      <c r="F24" s="21"/>
      <c r="H24" s="20">
        <f t="shared" si="4"/>
        <v>42644</v>
      </c>
      <c r="I24" s="23">
        <f t="shared" si="3"/>
        <v>750000</v>
      </c>
      <c r="J24" s="22">
        <f t="shared" ref="J24" si="6">+C24</f>
        <v>0.06</v>
      </c>
      <c r="K24" s="23">
        <f t="shared" si="0"/>
        <v>405000</v>
      </c>
      <c r="L24" s="23">
        <f t="shared" si="1"/>
        <v>1155000</v>
      </c>
      <c r="M24" s="23"/>
      <c r="N24" s="17"/>
    </row>
    <row r="25" spans="1:14" x14ac:dyDescent="0.2">
      <c r="A25" s="20">
        <v>42826</v>
      </c>
      <c r="B25" s="21">
        <v>0</v>
      </c>
      <c r="C25" s="22"/>
      <c r="D25" s="21">
        <v>25500</v>
      </c>
      <c r="E25" s="21">
        <f t="shared" si="2"/>
        <v>25500</v>
      </c>
      <c r="F25" s="21">
        <f>+E24+E25</f>
        <v>102500</v>
      </c>
      <c r="H25" s="20">
        <f t="shared" si="4"/>
        <v>42826</v>
      </c>
      <c r="I25" s="23">
        <f t="shared" si="3"/>
        <v>0</v>
      </c>
      <c r="J25" s="22"/>
      <c r="K25" s="23">
        <f t="shared" si="0"/>
        <v>382500</v>
      </c>
      <c r="L25" s="23">
        <f t="shared" si="1"/>
        <v>382500</v>
      </c>
      <c r="M25" s="23">
        <f>+L24+L25</f>
        <v>1537500</v>
      </c>
      <c r="N25" s="15" t="s">
        <v>21</v>
      </c>
    </row>
    <row r="26" spans="1:14" x14ac:dyDescent="0.2">
      <c r="A26" s="20">
        <v>43009</v>
      </c>
      <c r="B26" s="21">
        <v>50000</v>
      </c>
      <c r="C26" s="22">
        <f>+C24</f>
        <v>0.06</v>
      </c>
      <c r="D26" s="21">
        <v>25500</v>
      </c>
      <c r="E26" s="21">
        <f t="shared" si="2"/>
        <v>75500</v>
      </c>
      <c r="F26" s="21"/>
      <c r="H26" s="20">
        <f t="shared" si="4"/>
        <v>43009</v>
      </c>
      <c r="I26" s="23">
        <f t="shared" si="3"/>
        <v>750000</v>
      </c>
      <c r="J26" s="22">
        <f t="shared" ref="J26" si="7">+C26</f>
        <v>0.06</v>
      </c>
      <c r="K26" s="23">
        <f t="shared" si="0"/>
        <v>382500</v>
      </c>
      <c r="L26" s="23">
        <f t="shared" si="1"/>
        <v>1132500</v>
      </c>
      <c r="M26" s="23"/>
      <c r="N26" s="17"/>
    </row>
    <row r="27" spans="1:14" x14ac:dyDescent="0.2">
      <c r="A27" s="20">
        <v>43191</v>
      </c>
      <c r="B27" s="21">
        <v>0</v>
      </c>
      <c r="C27" s="22"/>
      <c r="D27" s="21">
        <v>24000</v>
      </c>
      <c r="E27" s="21">
        <f t="shared" si="2"/>
        <v>24000</v>
      </c>
      <c r="F27" s="21">
        <f>+E26+E27</f>
        <v>99500</v>
      </c>
      <c r="H27" s="20">
        <f t="shared" si="4"/>
        <v>43191</v>
      </c>
      <c r="I27" s="23">
        <f t="shared" si="3"/>
        <v>0</v>
      </c>
      <c r="J27" s="22"/>
      <c r="K27" s="23">
        <f t="shared" si="0"/>
        <v>360000</v>
      </c>
      <c r="L27" s="23">
        <f t="shared" si="1"/>
        <v>360000</v>
      </c>
      <c r="M27" s="23">
        <f>+L26+L27</f>
        <v>1492500</v>
      </c>
      <c r="N27" s="15" t="s">
        <v>22</v>
      </c>
    </row>
    <row r="28" spans="1:14" x14ac:dyDescent="0.2">
      <c r="A28" s="20">
        <v>43374</v>
      </c>
      <c r="B28" s="21">
        <v>50000</v>
      </c>
      <c r="C28" s="22">
        <f>+C26</f>
        <v>0.06</v>
      </c>
      <c r="D28" s="21">
        <v>24000</v>
      </c>
      <c r="E28" s="21">
        <f t="shared" si="2"/>
        <v>74000</v>
      </c>
      <c r="F28" s="21"/>
      <c r="H28" s="20">
        <f t="shared" si="4"/>
        <v>43374</v>
      </c>
      <c r="I28" s="23">
        <f t="shared" si="3"/>
        <v>750000</v>
      </c>
      <c r="J28" s="22">
        <f t="shared" ref="J28" si="8">+C28</f>
        <v>0.06</v>
      </c>
      <c r="K28" s="23">
        <f t="shared" si="0"/>
        <v>360000</v>
      </c>
      <c r="L28" s="23">
        <f t="shared" si="1"/>
        <v>1110000</v>
      </c>
      <c r="M28" s="23"/>
      <c r="N28" s="17"/>
    </row>
    <row r="29" spans="1:14" x14ac:dyDescent="0.2">
      <c r="A29" s="20">
        <v>43556</v>
      </c>
      <c r="B29" s="21">
        <v>0</v>
      </c>
      <c r="C29" s="22"/>
      <c r="D29" s="21">
        <v>22500</v>
      </c>
      <c r="E29" s="21">
        <f t="shared" si="2"/>
        <v>22500</v>
      </c>
      <c r="F29" s="21">
        <f>+E28+E29</f>
        <v>96500</v>
      </c>
      <c r="H29" s="20">
        <f t="shared" si="4"/>
        <v>43556</v>
      </c>
      <c r="I29" s="23">
        <f t="shared" si="3"/>
        <v>0</v>
      </c>
      <c r="J29" s="22"/>
      <c r="K29" s="23">
        <f t="shared" si="0"/>
        <v>337500</v>
      </c>
      <c r="L29" s="23">
        <f t="shared" si="1"/>
        <v>337500</v>
      </c>
      <c r="M29" s="23">
        <f>+L28+L29</f>
        <v>1447500</v>
      </c>
      <c r="N29" s="15" t="s">
        <v>23</v>
      </c>
    </row>
    <row r="30" spans="1:14" x14ac:dyDescent="0.2">
      <c r="A30" s="20">
        <v>43739</v>
      </c>
      <c r="B30" s="21">
        <v>50000</v>
      </c>
      <c r="C30" s="22">
        <f>+C28</f>
        <v>0.06</v>
      </c>
      <c r="D30" s="21">
        <v>22500</v>
      </c>
      <c r="E30" s="21">
        <f t="shared" si="2"/>
        <v>72500</v>
      </c>
      <c r="F30" s="21"/>
      <c r="H30" s="20">
        <f t="shared" si="4"/>
        <v>43739</v>
      </c>
      <c r="I30" s="23">
        <f t="shared" si="3"/>
        <v>750000</v>
      </c>
      <c r="J30" s="22">
        <f t="shared" ref="J30" si="9">+C30</f>
        <v>0.06</v>
      </c>
      <c r="K30" s="23">
        <f t="shared" si="0"/>
        <v>337500</v>
      </c>
      <c r="L30" s="23">
        <f t="shared" si="1"/>
        <v>1087500</v>
      </c>
      <c r="M30" s="23"/>
      <c r="N30" s="17"/>
    </row>
    <row r="31" spans="1:14" x14ac:dyDescent="0.2">
      <c r="A31" s="20">
        <v>43922</v>
      </c>
      <c r="B31" s="21">
        <v>0</v>
      </c>
      <c r="C31" s="22"/>
      <c r="D31" s="21">
        <v>21000</v>
      </c>
      <c r="E31" s="21">
        <f t="shared" si="2"/>
        <v>21000</v>
      </c>
      <c r="F31" s="21">
        <f>+E30+E31</f>
        <v>93500</v>
      </c>
      <c r="H31" s="20">
        <f t="shared" si="4"/>
        <v>43922</v>
      </c>
      <c r="I31" s="23">
        <f t="shared" si="3"/>
        <v>0</v>
      </c>
      <c r="J31" s="22"/>
      <c r="K31" s="23">
        <f t="shared" si="0"/>
        <v>315000</v>
      </c>
      <c r="L31" s="23">
        <f t="shared" si="1"/>
        <v>315000</v>
      </c>
      <c r="M31" s="23">
        <f>+L30+L31</f>
        <v>1402500</v>
      </c>
      <c r="N31" s="15" t="s">
        <v>24</v>
      </c>
    </row>
    <row r="32" spans="1:14" x14ac:dyDescent="0.2">
      <c r="A32" s="20">
        <v>44105</v>
      </c>
      <c r="B32" s="21">
        <v>50000</v>
      </c>
      <c r="C32" s="22">
        <f>+C30</f>
        <v>0.06</v>
      </c>
      <c r="D32" s="21">
        <v>21000</v>
      </c>
      <c r="E32" s="21">
        <f t="shared" si="2"/>
        <v>71000</v>
      </c>
      <c r="F32" s="21"/>
      <c r="H32" s="20">
        <f t="shared" si="4"/>
        <v>44105</v>
      </c>
      <c r="I32" s="23">
        <f t="shared" si="3"/>
        <v>750000</v>
      </c>
      <c r="J32" s="22">
        <f t="shared" ref="J32" si="10">+C32</f>
        <v>0.06</v>
      </c>
      <c r="K32" s="23">
        <f t="shared" si="0"/>
        <v>315000</v>
      </c>
      <c r="L32" s="23">
        <f t="shared" si="1"/>
        <v>1065000</v>
      </c>
      <c r="M32" s="23"/>
      <c r="N32" s="17"/>
    </row>
    <row r="33" spans="1:14" x14ac:dyDescent="0.2">
      <c r="A33" s="20">
        <v>44287</v>
      </c>
      <c r="B33" s="21">
        <v>0</v>
      </c>
      <c r="C33" s="22"/>
      <c r="D33" s="21">
        <v>19500</v>
      </c>
      <c r="E33" s="21">
        <f t="shared" si="2"/>
        <v>19500</v>
      </c>
      <c r="F33" s="21">
        <f>+E32+E33</f>
        <v>90500</v>
      </c>
      <c r="H33" s="20">
        <f t="shared" si="4"/>
        <v>44287</v>
      </c>
      <c r="I33" s="23">
        <f t="shared" si="3"/>
        <v>0</v>
      </c>
      <c r="J33" s="22"/>
      <c r="K33" s="23">
        <f t="shared" si="0"/>
        <v>292500</v>
      </c>
      <c r="L33" s="23">
        <f t="shared" si="1"/>
        <v>292500</v>
      </c>
      <c r="M33" s="23">
        <f>+L32+L33</f>
        <v>1357500</v>
      </c>
      <c r="N33" s="15" t="s">
        <v>25</v>
      </c>
    </row>
    <row r="34" spans="1:14" x14ac:dyDescent="0.2">
      <c r="A34" s="20">
        <v>44470</v>
      </c>
      <c r="B34" s="21">
        <v>50000</v>
      </c>
      <c r="C34" s="22">
        <f>+C32</f>
        <v>0.06</v>
      </c>
      <c r="D34" s="21">
        <v>19500</v>
      </c>
      <c r="E34" s="21">
        <f t="shared" si="2"/>
        <v>69500</v>
      </c>
      <c r="F34" s="21"/>
      <c r="H34" s="20">
        <f t="shared" si="4"/>
        <v>44470</v>
      </c>
      <c r="I34" s="23">
        <f t="shared" si="3"/>
        <v>750000</v>
      </c>
      <c r="J34" s="22">
        <f t="shared" ref="J34" si="11">+C34</f>
        <v>0.06</v>
      </c>
      <c r="K34" s="23">
        <f t="shared" si="0"/>
        <v>292500</v>
      </c>
      <c r="L34" s="23">
        <f t="shared" si="1"/>
        <v>1042500</v>
      </c>
      <c r="M34" s="23"/>
      <c r="N34" s="17"/>
    </row>
    <row r="35" spans="1:14" x14ac:dyDescent="0.2">
      <c r="A35" s="20">
        <v>44652</v>
      </c>
      <c r="B35" s="21">
        <v>0</v>
      </c>
      <c r="C35" s="22"/>
      <c r="D35" s="21">
        <v>18000</v>
      </c>
      <c r="E35" s="21">
        <f t="shared" si="2"/>
        <v>18000</v>
      </c>
      <c r="F35" s="21">
        <f>+E34+E35</f>
        <v>87500</v>
      </c>
      <c r="H35" s="20">
        <f t="shared" si="4"/>
        <v>44652</v>
      </c>
      <c r="I35" s="23">
        <f t="shared" si="3"/>
        <v>0</v>
      </c>
      <c r="J35" s="22"/>
      <c r="K35" s="23">
        <f t="shared" si="0"/>
        <v>270000</v>
      </c>
      <c r="L35" s="23">
        <f t="shared" si="1"/>
        <v>270000</v>
      </c>
      <c r="M35" s="23">
        <f>+L34+L35</f>
        <v>1312500</v>
      </c>
      <c r="N35" s="15" t="s">
        <v>26</v>
      </c>
    </row>
    <row r="36" spans="1:14" x14ac:dyDescent="0.2">
      <c r="A36" s="8">
        <v>44835</v>
      </c>
      <c r="B36" s="21">
        <v>50000</v>
      </c>
      <c r="C36" s="22">
        <f>+C34</f>
        <v>0.06</v>
      </c>
      <c r="D36" s="21">
        <v>18000</v>
      </c>
      <c r="E36" s="21">
        <f t="shared" si="2"/>
        <v>68000</v>
      </c>
      <c r="F36" s="21"/>
      <c r="H36" s="20">
        <f t="shared" si="4"/>
        <v>44835</v>
      </c>
      <c r="I36" s="23">
        <f t="shared" si="3"/>
        <v>750000</v>
      </c>
      <c r="J36" s="22">
        <f t="shared" ref="J36" si="12">+C36</f>
        <v>0.06</v>
      </c>
      <c r="K36" s="23">
        <f t="shared" si="0"/>
        <v>270000</v>
      </c>
      <c r="L36" s="23">
        <f t="shared" si="1"/>
        <v>1020000</v>
      </c>
      <c r="M36" s="23"/>
      <c r="N36" s="17"/>
    </row>
    <row r="37" spans="1:14" x14ac:dyDescent="0.2">
      <c r="A37" s="25">
        <v>45017</v>
      </c>
      <c r="B37" s="21">
        <v>0</v>
      </c>
      <c r="C37" s="22"/>
      <c r="D37" s="21">
        <v>16500</v>
      </c>
      <c r="E37" s="21">
        <f t="shared" si="2"/>
        <v>16500</v>
      </c>
      <c r="F37" s="21">
        <f>+E36+E37</f>
        <v>84500</v>
      </c>
      <c r="H37" s="20">
        <f t="shared" si="4"/>
        <v>45017</v>
      </c>
      <c r="I37" s="23">
        <f t="shared" si="3"/>
        <v>0</v>
      </c>
      <c r="J37" s="22"/>
      <c r="K37" s="23">
        <f t="shared" si="0"/>
        <v>247500</v>
      </c>
      <c r="L37" s="23">
        <f t="shared" si="1"/>
        <v>247500</v>
      </c>
      <c r="M37" s="23">
        <f>+L36+L37</f>
        <v>1267500</v>
      </c>
      <c r="N37" s="15" t="s">
        <v>27</v>
      </c>
    </row>
    <row r="38" spans="1:14" x14ac:dyDescent="0.2">
      <c r="A38" s="20">
        <v>45200</v>
      </c>
      <c r="B38" s="24">
        <v>50000</v>
      </c>
      <c r="C38" s="22">
        <f>+C36</f>
        <v>0.06</v>
      </c>
      <c r="D38" s="24">
        <v>16500</v>
      </c>
      <c r="E38" s="21">
        <f t="shared" si="2"/>
        <v>66500</v>
      </c>
      <c r="F38" s="21"/>
      <c r="H38" s="20">
        <f t="shared" si="4"/>
        <v>45200</v>
      </c>
      <c r="I38" s="23">
        <f t="shared" si="3"/>
        <v>750000</v>
      </c>
      <c r="J38" s="22">
        <f t="shared" ref="J38" si="13">+C38</f>
        <v>0.06</v>
      </c>
      <c r="K38" s="23">
        <f t="shared" si="0"/>
        <v>247500</v>
      </c>
      <c r="L38" s="23">
        <f t="shared" si="1"/>
        <v>997500</v>
      </c>
      <c r="M38" s="23"/>
      <c r="N38" s="17"/>
    </row>
    <row r="39" spans="1:14" x14ac:dyDescent="0.2">
      <c r="A39" s="20">
        <v>45383</v>
      </c>
      <c r="B39" s="26">
        <v>0</v>
      </c>
      <c r="C39" s="22"/>
      <c r="D39" s="26">
        <v>15000</v>
      </c>
      <c r="E39" s="21">
        <f t="shared" si="2"/>
        <v>15000</v>
      </c>
      <c r="F39" s="21">
        <f>+E38+E39</f>
        <v>81500</v>
      </c>
      <c r="H39" s="20">
        <f t="shared" si="4"/>
        <v>45383</v>
      </c>
      <c r="I39" s="23">
        <f t="shared" si="3"/>
        <v>0</v>
      </c>
      <c r="J39" s="22"/>
      <c r="K39" s="23">
        <f t="shared" si="0"/>
        <v>225000</v>
      </c>
      <c r="L39" s="23">
        <f t="shared" si="1"/>
        <v>225000</v>
      </c>
      <c r="M39" s="23">
        <f>+L38+L39</f>
        <v>1222500</v>
      </c>
      <c r="N39" s="15" t="s">
        <v>28</v>
      </c>
    </row>
    <row r="40" spans="1:14" x14ac:dyDescent="0.2">
      <c r="A40" s="20">
        <v>45566</v>
      </c>
      <c r="B40" s="21">
        <v>50000</v>
      </c>
      <c r="C40" s="22">
        <f>+C38</f>
        <v>0.06</v>
      </c>
      <c r="D40" s="21">
        <v>15000</v>
      </c>
      <c r="E40" s="21">
        <f t="shared" si="2"/>
        <v>65000</v>
      </c>
      <c r="F40" s="21"/>
      <c r="H40" s="20">
        <f t="shared" si="4"/>
        <v>45566</v>
      </c>
      <c r="I40" s="23">
        <f t="shared" si="3"/>
        <v>750000</v>
      </c>
      <c r="J40" s="22">
        <f t="shared" ref="J40" si="14">+C40</f>
        <v>0.06</v>
      </c>
      <c r="K40" s="23">
        <f t="shared" si="0"/>
        <v>225000</v>
      </c>
      <c r="L40" s="23">
        <f t="shared" si="1"/>
        <v>975000</v>
      </c>
      <c r="M40" s="23"/>
      <c r="N40" s="17"/>
    </row>
    <row r="41" spans="1:14" x14ac:dyDescent="0.2">
      <c r="A41" s="20">
        <v>45748</v>
      </c>
      <c r="B41" s="21">
        <v>0</v>
      </c>
      <c r="C41" s="22"/>
      <c r="D41" s="21">
        <v>13500</v>
      </c>
      <c r="E41" s="21">
        <f t="shared" si="2"/>
        <v>13500</v>
      </c>
      <c r="F41" s="21">
        <f>+E40+E41</f>
        <v>78500</v>
      </c>
      <c r="H41" s="20">
        <f t="shared" si="4"/>
        <v>45748</v>
      </c>
      <c r="I41" s="23">
        <f t="shared" si="3"/>
        <v>0</v>
      </c>
      <c r="J41" s="22"/>
      <c r="K41" s="23">
        <f t="shared" si="0"/>
        <v>202500</v>
      </c>
      <c r="L41" s="23">
        <f t="shared" si="1"/>
        <v>202500</v>
      </c>
      <c r="M41" s="23">
        <f>+L40+L41</f>
        <v>1177500</v>
      </c>
      <c r="N41" s="15" t="s">
        <v>29</v>
      </c>
    </row>
    <row r="42" spans="1:14" x14ac:dyDescent="0.2">
      <c r="A42" s="20">
        <v>45931</v>
      </c>
      <c r="B42" s="21">
        <v>50000</v>
      </c>
      <c r="C42" s="22">
        <f>+C40</f>
        <v>0.06</v>
      </c>
      <c r="D42" s="21">
        <v>13500</v>
      </c>
      <c r="E42" s="21">
        <f t="shared" si="2"/>
        <v>63500</v>
      </c>
      <c r="F42" s="21"/>
      <c r="H42" s="20">
        <f t="shared" si="4"/>
        <v>45931</v>
      </c>
      <c r="I42" s="23">
        <f t="shared" si="3"/>
        <v>750000</v>
      </c>
      <c r="J42" s="22">
        <f t="shared" ref="J42" si="15">+C42</f>
        <v>0.06</v>
      </c>
      <c r="K42" s="23">
        <f t="shared" si="0"/>
        <v>202500</v>
      </c>
      <c r="L42" s="23">
        <f t="shared" si="1"/>
        <v>952500</v>
      </c>
      <c r="M42" s="23"/>
      <c r="N42" s="17"/>
    </row>
    <row r="43" spans="1:14" x14ac:dyDescent="0.2">
      <c r="A43" s="20">
        <v>46113</v>
      </c>
      <c r="B43" s="21">
        <v>0</v>
      </c>
      <c r="C43" s="22"/>
      <c r="D43" s="21">
        <v>12000</v>
      </c>
      <c r="E43" s="21">
        <f t="shared" si="2"/>
        <v>12000</v>
      </c>
      <c r="F43" s="21">
        <f>+E42+E43</f>
        <v>75500</v>
      </c>
      <c r="H43" s="20">
        <f t="shared" si="4"/>
        <v>46113</v>
      </c>
      <c r="I43" s="23">
        <f t="shared" si="3"/>
        <v>0</v>
      </c>
      <c r="J43" s="22"/>
      <c r="K43" s="23">
        <f t="shared" si="0"/>
        <v>180000</v>
      </c>
      <c r="L43" s="23">
        <f t="shared" si="1"/>
        <v>180000</v>
      </c>
      <c r="M43" s="23">
        <f>+L42+L43</f>
        <v>1132500</v>
      </c>
      <c r="N43" s="15" t="s">
        <v>30</v>
      </c>
    </row>
    <row r="44" spans="1:14" x14ac:dyDescent="0.2">
      <c r="A44" s="20">
        <v>46296</v>
      </c>
      <c r="B44" s="21">
        <v>50000</v>
      </c>
      <c r="C44" s="22">
        <f>+C42</f>
        <v>0.06</v>
      </c>
      <c r="D44" s="21">
        <v>12000</v>
      </c>
      <c r="E44" s="21">
        <f t="shared" si="2"/>
        <v>62000</v>
      </c>
      <c r="F44" s="21"/>
      <c r="H44" s="20">
        <f t="shared" si="4"/>
        <v>46296</v>
      </c>
      <c r="I44" s="23">
        <f t="shared" si="3"/>
        <v>750000</v>
      </c>
      <c r="J44" s="22">
        <f t="shared" ref="J44" si="16">+C44</f>
        <v>0.06</v>
      </c>
      <c r="K44" s="23">
        <f t="shared" si="0"/>
        <v>180000</v>
      </c>
      <c r="L44" s="23">
        <f t="shared" si="1"/>
        <v>930000</v>
      </c>
      <c r="M44" s="23"/>
      <c r="N44" s="17"/>
    </row>
    <row r="45" spans="1:14" x14ac:dyDescent="0.2">
      <c r="A45" s="20">
        <v>46478</v>
      </c>
      <c r="B45" s="21">
        <v>0</v>
      </c>
      <c r="C45" s="22"/>
      <c r="D45" s="21">
        <v>10500</v>
      </c>
      <c r="E45" s="21">
        <f t="shared" si="2"/>
        <v>10500</v>
      </c>
      <c r="F45" s="21">
        <f>+E44+E45</f>
        <v>72500</v>
      </c>
      <c r="H45" s="20">
        <f t="shared" si="4"/>
        <v>46478</v>
      </c>
      <c r="I45" s="23">
        <f t="shared" si="3"/>
        <v>0</v>
      </c>
      <c r="J45" s="22"/>
      <c r="K45" s="23">
        <f t="shared" si="0"/>
        <v>157500</v>
      </c>
      <c r="L45" s="23">
        <f t="shared" si="1"/>
        <v>157500</v>
      </c>
      <c r="M45" s="23">
        <f>+L44+L45</f>
        <v>1087500</v>
      </c>
      <c r="N45" s="15" t="s">
        <v>31</v>
      </c>
    </row>
    <row r="46" spans="1:14" x14ac:dyDescent="0.2">
      <c r="A46" s="20">
        <v>46661</v>
      </c>
      <c r="B46" s="21">
        <v>50000</v>
      </c>
      <c r="C46" s="22">
        <f>+C44</f>
        <v>0.06</v>
      </c>
      <c r="D46" s="21">
        <v>10500</v>
      </c>
      <c r="E46" s="21">
        <f t="shared" si="2"/>
        <v>60500</v>
      </c>
      <c r="F46" s="21"/>
      <c r="H46" s="20">
        <f t="shared" si="4"/>
        <v>46661</v>
      </c>
      <c r="I46" s="23">
        <f t="shared" si="3"/>
        <v>750000</v>
      </c>
      <c r="J46" s="22">
        <f t="shared" ref="J46" si="17">+C46</f>
        <v>0.06</v>
      </c>
      <c r="K46" s="23">
        <f t="shared" si="0"/>
        <v>157500</v>
      </c>
      <c r="L46" s="23">
        <f t="shared" si="1"/>
        <v>907500</v>
      </c>
      <c r="M46" s="23"/>
      <c r="N46" s="17"/>
    </row>
    <row r="47" spans="1:14" x14ac:dyDescent="0.2">
      <c r="A47" s="20">
        <v>46844</v>
      </c>
      <c r="B47" s="21">
        <v>0</v>
      </c>
      <c r="C47" s="22"/>
      <c r="D47" s="21">
        <v>9000</v>
      </c>
      <c r="E47" s="21">
        <f t="shared" si="2"/>
        <v>9000</v>
      </c>
      <c r="F47" s="21">
        <f>+E46+E47</f>
        <v>69500</v>
      </c>
      <c r="H47" s="20">
        <f t="shared" si="4"/>
        <v>46844</v>
      </c>
      <c r="I47" s="23">
        <f t="shared" si="3"/>
        <v>0</v>
      </c>
      <c r="J47" s="22"/>
      <c r="K47" s="23">
        <f t="shared" si="0"/>
        <v>135000</v>
      </c>
      <c r="L47" s="23">
        <f t="shared" si="1"/>
        <v>135000</v>
      </c>
      <c r="M47" s="23">
        <f>+L46+L47</f>
        <v>1042500</v>
      </c>
      <c r="N47" s="15" t="s">
        <v>32</v>
      </c>
    </row>
    <row r="48" spans="1:14" x14ac:dyDescent="0.2">
      <c r="A48" s="20">
        <v>47027</v>
      </c>
      <c r="B48" s="21">
        <v>50000</v>
      </c>
      <c r="C48" s="22">
        <f>+C46</f>
        <v>0.06</v>
      </c>
      <c r="D48" s="21">
        <v>9000</v>
      </c>
      <c r="E48" s="21">
        <f t="shared" si="2"/>
        <v>59000</v>
      </c>
      <c r="F48" s="21"/>
      <c r="H48" s="20">
        <f t="shared" si="4"/>
        <v>47027</v>
      </c>
      <c r="I48" s="23">
        <f t="shared" si="3"/>
        <v>750000</v>
      </c>
      <c r="J48" s="22">
        <f t="shared" ref="J48" si="18">+C48</f>
        <v>0.06</v>
      </c>
      <c r="K48" s="23">
        <f t="shared" si="0"/>
        <v>135000</v>
      </c>
      <c r="L48" s="23">
        <f t="shared" si="1"/>
        <v>885000</v>
      </c>
      <c r="M48" s="23"/>
      <c r="N48" s="17"/>
    </row>
    <row r="49" spans="1:14" x14ac:dyDescent="0.2">
      <c r="A49" s="20">
        <v>47209</v>
      </c>
      <c r="B49" s="21">
        <v>0</v>
      </c>
      <c r="C49" s="22"/>
      <c r="D49" s="21">
        <v>7500</v>
      </c>
      <c r="E49" s="21">
        <f t="shared" si="2"/>
        <v>7500</v>
      </c>
      <c r="F49" s="21">
        <f>+E48+E49</f>
        <v>66500</v>
      </c>
      <c r="H49" s="20">
        <f t="shared" si="4"/>
        <v>47209</v>
      </c>
      <c r="I49" s="23">
        <f t="shared" si="3"/>
        <v>0</v>
      </c>
      <c r="J49" s="22"/>
      <c r="K49" s="23">
        <f t="shared" si="0"/>
        <v>112500</v>
      </c>
      <c r="L49" s="23">
        <f t="shared" si="1"/>
        <v>112500</v>
      </c>
      <c r="M49" s="23">
        <f>+L48+L49</f>
        <v>997500</v>
      </c>
      <c r="N49" s="15" t="s">
        <v>33</v>
      </c>
    </row>
    <row r="50" spans="1:14" x14ac:dyDescent="0.2">
      <c r="A50" s="20">
        <v>47392</v>
      </c>
      <c r="B50" s="21">
        <v>50000</v>
      </c>
      <c r="C50" s="22">
        <f>+C48</f>
        <v>0.06</v>
      </c>
      <c r="D50" s="21">
        <v>7500</v>
      </c>
      <c r="E50" s="21">
        <f t="shared" si="2"/>
        <v>57500</v>
      </c>
      <c r="F50" s="21"/>
      <c r="H50" s="20">
        <f t="shared" si="4"/>
        <v>47392</v>
      </c>
      <c r="I50" s="23">
        <f t="shared" si="3"/>
        <v>750000</v>
      </c>
      <c r="J50" s="22">
        <f t="shared" ref="J50" si="19">+C50</f>
        <v>0.06</v>
      </c>
      <c r="K50" s="23">
        <f t="shared" si="0"/>
        <v>112500</v>
      </c>
      <c r="L50" s="23">
        <f t="shared" si="1"/>
        <v>862500</v>
      </c>
      <c r="M50" s="23"/>
      <c r="N50" s="17"/>
    </row>
    <row r="51" spans="1:14" x14ac:dyDescent="0.2">
      <c r="A51" s="20">
        <v>47574</v>
      </c>
      <c r="B51" s="21">
        <v>0</v>
      </c>
      <c r="C51" s="22"/>
      <c r="D51" s="21">
        <v>6000</v>
      </c>
      <c r="E51" s="21">
        <f t="shared" si="2"/>
        <v>6000</v>
      </c>
      <c r="F51" s="21">
        <f>+E50+E51</f>
        <v>63500</v>
      </c>
      <c r="H51" s="20">
        <f t="shared" si="4"/>
        <v>47574</v>
      </c>
      <c r="I51" s="23">
        <f t="shared" si="3"/>
        <v>0</v>
      </c>
      <c r="J51" s="22"/>
      <c r="K51" s="23">
        <f t="shared" si="0"/>
        <v>90000</v>
      </c>
      <c r="L51" s="23">
        <f t="shared" si="1"/>
        <v>90000</v>
      </c>
      <c r="M51" s="23">
        <f>+L50+L51</f>
        <v>952500</v>
      </c>
      <c r="N51" s="15" t="s">
        <v>34</v>
      </c>
    </row>
    <row r="52" spans="1:14" x14ac:dyDescent="0.2">
      <c r="A52" s="20">
        <v>47757</v>
      </c>
      <c r="B52" s="21">
        <v>50000</v>
      </c>
      <c r="C52" s="22">
        <f>+C50</f>
        <v>0.06</v>
      </c>
      <c r="D52" s="21">
        <v>6000</v>
      </c>
      <c r="E52" s="21">
        <f t="shared" si="2"/>
        <v>56000</v>
      </c>
      <c r="F52" s="21"/>
      <c r="H52" s="20">
        <f t="shared" si="4"/>
        <v>47757</v>
      </c>
      <c r="I52" s="23">
        <f t="shared" si="3"/>
        <v>750000</v>
      </c>
      <c r="J52" s="22">
        <f t="shared" ref="J52" si="20">+C52</f>
        <v>0.06</v>
      </c>
      <c r="K52" s="23">
        <f t="shared" si="0"/>
        <v>90000</v>
      </c>
      <c r="L52" s="23">
        <f t="shared" si="1"/>
        <v>840000</v>
      </c>
      <c r="M52" s="23"/>
      <c r="N52" s="17"/>
    </row>
    <row r="53" spans="1:14" x14ac:dyDescent="0.2">
      <c r="A53" s="20">
        <v>47939</v>
      </c>
      <c r="B53" s="21">
        <v>0</v>
      </c>
      <c r="C53" s="22"/>
      <c r="D53" s="21">
        <v>4500</v>
      </c>
      <c r="E53" s="21">
        <f t="shared" si="2"/>
        <v>4500</v>
      </c>
      <c r="F53" s="21">
        <f>+E52+E53</f>
        <v>60500</v>
      </c>
      <c r="H53" s="20">
        <f t="shared" si="4"/>
        <v>47939</v>
      </c>
      <c r="I53" s="23">
        <f t="shared" si="3"/>
        <v>0</v>
      </c>
      <c r="J53" s="22"/>
      <c r="K53" s="23">
        <f t="shared" si="0"/>
        <v>67500</v>
      </c>
      <c r="L53" s="23">
        <f t="shared" si="1"/>
        <v>67500</v>
      </c>
      <c r="M53" s="23">
        <f>+L52+L53</f>
        <v>907500</v>
      </c>
      <c r="N53" s="15" t="s">
        <v>36</v>
      </c>
    </row>
    <row r="54" spans="1:14" x14ac:dyDescent="0.2">
      <c r="A54" s="20">
        <v>48122</v>
      </c>
      <c r="B54" s="21">
        <v>50000</v>
      </c>
      <c r="C54" s="22">
        <f>+C52</f>
        <v>0.06</v>
      </c>
      <c r="D54" s="21">
        <v>4500</v>
      </c>
      <c r="E54" s="21">
        <f t="shared" si="2"/>
        <v>54500</v>
      </c>
      <c r="F54" s="21"/>
      <c r="H54" s="20">
        <f t="shared" si="4"/>
        <v>48122</v>
      </c>
      <c r="I54" s="23">
        <f t="shared" si="3"/>
        <v>750000</v>
      </c>
      <c r="J54" s="22">
        <f t="shared" ref="J54" si="21">+C54</f>
        <v>0.06</v>
      </c>
      <c r="K54" s="23">
        <f t="shared" si="0"/>
        <v>67500</v>
      </c>
      <c r="L54" s="23">
        <f t="shared" si="1"/>
        <v>817500</v>
      </c>
      <c r="M54" s="23"/>
      <c r="N54" s="17"/>
    </row>
    <row r="55" spans="1:14" x14ac:dyDescent="0.2">
      <c r="A55" s="20">
        <v>48305</v>
      </c>
      <c r="B55" s="24">
        <v>0</v>
      </c>
      <c r="C55" s="27"/>
      <c r="D55" s="24">
        <v>3000</v>
      </c>
      <c r="E55" s="21">
        <f t="shared" si="2"/>
        <v>3000</v>
      </c>
      <c r="F55" s="21">
        <f>+E54+E55</f>
        <v>57500</v>
      </c>
      <c r="H55" s="20">
        <f t="shared" si="4"/>
        <v>48305</v>
      </c>
      <c r="I55" s="23">
        <f t="shared" si="3"/>
        <v>0</v>
      </c>
      <c r="J55" s="22"/>
      <c r="K55" s="23">
        <f t="shared" si="0"/>
        <v>45000</v>
      </c>
      <c r="L55" s="23">
        <f t="shared" si="1"/>
        <v>45000</v>
      </c>
      <c r="M55" s="23">
        <f>+L54+L55</f>
        <v>862500</v>
      </c>
      <c r="N55" s="15" t="s">
        <v>37</v>
      </c>
    </row>
    <row r="56" spans="1:14" x14ac:dyDescent="0.2">
      <c r="A56" s="20">
        <v>48488</v>
      </c>
      <c r="B56" s="21">
        <v>50000</v>
      </c>
      <c r="C56" s="22">
        <f>+C54</f>
        <v>0.06</v>
      </c>
      <c r="D56" s="21">
        <v>3000</v>
      </c>
      <c r="E56" s="21">
        <f>+D56+B56</f>
        <v>53000</v>
      </c>
      <c r="H56" s="20">
        <f t="shared" si="4"/>
        <v>48488</v>
      </c>
      <c r="I56" s="23">
        <f t="shared" si="3"/>
        <v>750000</v>
      </c>
      <c r="J56" s="22">
        <f t="shared" ref="J56" si="22">+C56</f>
        <v>0.06</v>
      </c>
      <c r="K56" s="23">
        <f t="shared" si="0"/>
        <v>45000</v>
      </c>
      <c r="L56" s="23">
        <f>+K56+I56</f>
        <v>795000</v>
      </c>
      <c r="M56" s="28"/>
      <c r="N56" s="15"/>
    </row>
    <row r="57" spans="1:14" x14ac:dyDescent="0.2">
      <c r="A57" s="20">
        <v>48670</v>
      </c>
      <c r="B57" s="21">
        <v>0</v>
      </c>
      <c r="C57" s="22"/>
      <c r="D57" s="21">
        <v>1500</v>
      </c>
      <c r="E57" s="21">
        <f>+D57+B57</f>
        <v>1500</v>
      </c>
      <c r="F57" s="21">
        <f>+E56+E57</f>
        <v>54500</v>
      </c>
      <c r="H57" s="20">
        <f t="shared" si="4"/>
        <v>48670</v>
      </c>
      <c r="I57" s="23">
        <f t="shared" si="3"/>
        <v>0</v>
      </c>
      <c r="J57" s="22"/>
      <c r="K57" s="23">
        <f t="shared" si="0"/>
        <v>22500</v>
      </c>
      <c r="L57" s="23">
        <f>+K57+I57</f>
        <v>22500</v>
      </c>
      <c r="M57" s="23">
        <f>+L56+L57</f>
        <v>817500</v>
      </c>
      <c r="N57" s="15" t="s">
        <v>38</v>
      </c>
    </row>
    <row r="58" spans="1:14" x14ac:dyDescent="0.2">
      <c r="A58" s="20">
        <v>48853</v>
      </c>
      <c r="B58" s="21">
        <v>50000</v>
      </c>
      <c r="C58" s="22"/>
      <c r="D58" s="21">
        <v>1500</v>
      </c>
      <c r="E58" s="21">
        <f>+D58+B58</f>
        <v>51500</v>
      </c>
      <c r="F58" s="21"/>
      <c r="H58" s="20">
        <f t="shared" si="4"/>
        <v>48853</v>
      </c>
      <c r="I58" s="23">
        <f t="shared" si="3"/>
        <v>750000</v>
      </c>
      <c r="J58" s="22">
        <f t="shared" ref="J58" si="23">+C58</f>
        <v>0</v>
      </c>
      <c r="K58" s="23">
        <f t="shared" si="0"/>
        <v>22500</v>
      </c>
      <c r="L58" s="23">
        <f>+K58+I58</f>
        <v>772500</v>
      </c>
      <c r="M58" s="23"/>
      <c r="N58" s="15"/>
    </row>
    <row r="59" spans="1:14" x14ac:dyDescent="0.2">
      <c r="A59" s="20"/>
      <c r="B59" s="21"/>
      <c r="C59" s="22"/>
      <c r="D59" s="21"/>
      <c r="E59" s="21"/>
      <c r="F59" s="21">
        <f>+E58+E59</f>
        <v>51500</v>
      </c>
      <c r="H59" s="20"/>
      <c r="I59" s="23"/>
      <c r="J59" s="22"/>
      <c r="K59" s="23"/>
      <c r="L59" s="23"/>
      <c r="M59" s="23">
        <f>+L58+L59</f>
        <v>772500</v>
      </c>
      <c r="N59" s="15" t="s">
        <v>39</v>
      </c>
    </row>
    <row r="60" spans="1:14" x14ac:dyDescent="0.2">
      <c r="A60" s="20"/>
      <c r="B60" s="21"/>
      <c r="C60" s="22"/>
      <c r="D60" s="21"/>
      <c r="E60" s="21"/>
      <c r="F60" s="21"/>
      <c r="H60" s="20"/>
      <c r="I60" s="23"/>
      <c r="J60" s="22"/>
      <c r="K60" s="23"/>
      <c r="L60" s="23"/>
      <c r="M60" s="23"/>
      <c r="N60" s="15"/>
    </row>
    <row r="61" spans="1:14" ht="13.5" thickBot="1" x14ac:dyDescent="0.25">
      <c r="A61" s="39"/>
      <c r="B61" s="29">
        <f>SUM(B18:B60)</f>
        <v>1000000</v>
      </c>
      <c r="C61" s="29"/>
      <c r="D61" s="29">
        <f>SUM(D18:D60)</f>
        <v>635000</v>
      </c>
      <c r="E61" s="29">
        <f>SUM(E18:E60)</f>
        <v>1635000</v>
      </c>
      <c r="F61" s="29">
        <f>SUM(F18:F60)</f>
        <v>1635000</v>
      </c>
      <c r="H61" s="39"/>
      <c r="I61" s="30">
        <f>SUM(I18:I60)</f>
        <v>15000000</v>
      </c>
      <c r="J61" s="29"/>
      <c r="K61" s="30">
        <f>SUM(K18:K60)</f>
        <v>9525000</v>
      </c>
      <c r="L61" s="30">
        <f>SUM(L18:L60)</f>
        <v>24525000</v>
      </c>
      <c r="M61" s="30">
        <f>SUM(M18:M60)</f>
        <v>24525000</v>
      </c>
      <c r="N61" s="40"/>
    </row>
    <row r="62" spans="1:14" ht="13.5" thickTop="1" x14ac:dyDescent="0.2">
      <c r="B62" s="31"/>
      <c r="I62" s="31"/>
    </row>
  </sheetData>
  <sheetProtection password="84BC" sheet="1" objects="1" scenarios="1"/>
  <mergeCells count="4">
    <mergeCell ref="B4:E4"/>
    <mergeCell ref="I4:L4"/>
    <mergeCell ref="H8:M8"/>
    <mergeCell ref="I12:L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="75" zoomScaleNormal="75" workbookViewId="0">
      <selection activeCell="M13" sqref="M13"/>
    </sheetView>
  </sheetViews>
  <sheetFormatPr defaultRowHeight="12.75" x14ac:dyDescent="0.2"/>
  <cols>
    <col min="1" max="1" width="12.5703125" customWidth="1"/>
    <col min="2" max="2" width="12.5703125" bestFit="1" customWidth="1"/>
    <col min="3" max="3" width="9.28515625" bestFit="1" customWidth="1"/>
    <col min="4" max="4" width="14.7109375" customWidth="1"/>
    <col min="5" max="5" width="17.5703125" customWidth="1"/>
    <col min="6" max="6" width="18.5703125" customWidth="1"/>
    <col min="7" max="7" width="9" customWidth="1"/>
    <col min="8" max="8" width="12.5703125" customWidth="1"/>
    <col min="9" max="9" width="16.5703125" customWidth="1"/>
    <col min="10" max="10" width="9.28515625" bestFit="1" customWidth="1"/>
    <col min="11" max="11" width="18.28515625" customWidth="1"/>
    <col min="12" max="12" width="17.7109375" customWidth="1"/>
    <col min="13" max="13" width="17.28515625" customWidth="1"/>
  </cols>
  <sheetData>
    <row r="1" spans="1:13" ht="15.75" x14ac:dyDescent="0.25">
      <c r="A1" s="1" t="s">
        <v>0</v>
      </c>
      <c r="B1" s="2"/>
      <c r="C1" s="3"/>
      <c r="D1" s="2"/>
      <c r="E1" s="4"/>
      <c r="F1" s="2"/>
      <c r="G1" s="2"/>
      <c r="H1" s="1" t="s">
        <v>0</v>
      </c>
      <c r="I1" s="2"/>
      <c r="J1" s="2"/>
      <c r="K1" s="2"/>
      <c r="L1" s="5"/>
      <c r="M1" s="2"/>
    </row>
    <row r="4" spans="1:13" ht="13.5" thickBot="1" x14ac:dyDescent="0.25">
      <c r="A4" s="6"/>
      <c r="B4" s="42" t="s">
        <v>1</v>
      </c>
      <c r="C4" s="42"/>
      <c r="D4" s="42"/>
      <c r="E4" s="42"/>
      <c r="F4" s="7"/>
      <c r="H4" s="6"/>
      <c r="I4" s="42" t="s">
        <v>1</v>
      </c>
      <c r="J4" s="42"/>
      <c r="K4" s="42"/>
      <c r="L4" s="42"/>
      <c r="M4" s="7"/>
    </row>
    <row r="5" spans="1:13" ht="13.5" thickTop="1" x14ac:dyDescent="0.2">
      <c r="A5" s="8"/>
      <c r="B5" s="9"/>
      <c r="C5" s="9"/>
      <c r="D5" s="9"/>
      <c r="E5" s="9"/>
      <c r="F5" s="9"/>
      <c r="H5" s="8"/>
      <c r="I5" s="9"/>
      <c r="J5" s="9"/>
      <c r="K5" s="9"/>
      <c r="L5" s="9"/>
      <c r="M5" s="9"/>
    </row>
    <row r="6" spans="1:13" x14ac:dyDescent="0.2">
      <c r="A6" s="10" t="s">
        <v>2</v>
      </c>
      <c r="B6" s="10"/>
      <c r="C6" s="10"/>
      <c r="D6" s="10"/>
      <c r="E6" s="10"/>
      <c r="F6" s="10"/>
      <c r="H6" s="10" t="s">
        <v>2</v>
      </c>
      <c r="I6" s="10"/>
      <c r="J6" s="10"/>
      <c r="K6" s="10"/>
      <c r="L6" s="10"/>
      <c r="M6" s="10"/>
    </row>
    <row r="7" spans="1:13" x14ac:dyDescent="0.2">
      <c r="A7" s="10" t="s">
        <v>3</v>
      </c>
      <c r="B7" s="10"/>
      <c r="C7" s="10"/>
      <c r="D7" s="10"/>
      <c r="E7" s="10"/>
      <c r="F7" s="10"/>
      <c r="H7" s="10" t="s">
        <v>3</v>
      </c>
      <c r="I7" s="10"/>
      <c r="J7" s="10"/>
      <c r="K7" s="10"/>
      <c r="L7" s="10"/>
      <c r="M7" s="10"/>
    </row>
    <row r="8" spans="1:13" x14ac:dyDescent="0.2">
      <c r="A8" s="10"/>
      <c r="B8" s="10"/>
      <c r="C8" s="10"/>
      <c r="D8" s="10"/>
      <c r="E8" s="10"/>
      <c r="F8" s="10"/>
      <c r="H8" s="43" t="s">
        <v>4</v>
      </c>
      <c r="I8" s="43"/>
      <c r="J8" s="43"/>
      <c r="K8" s="43"/>
      <c r="L8" s="43"/>
      <c r="M8" s="43"/>
    </row>
    <row r="9" spans="1:13" x14ac:dyDescent="0.2">
      <c r="A9" s="10"/>
      <c r="B9" s="10"/>
      <c r="C9" s="10"/>
      <c r="D9" s="10"/>
      <c r="E9" s="10"/>
      <c r="F9" s="10"/>
      <c r="H9" s="40"/>
      <c r="I9" s="40"/>
      <c r="J9" s="40"/>
      <c r="K9" s="40"/>
      <c r="L9" s="40"/>
      <c r="M9" s="40"/>
    </row>
    <row r="10" spans="1:13" x14ac:dyDescent="0.2">
      <c r="A10" s="10"/>
      <c r="B10" s="10"/>
      <c r="C10" s="10"/>
      <c r="D10" s="10"/>
      <c r="E10" s="10"/>
      <c r="F10" s="10"/>
      <c r="H10" s="35"/>
      <c r="I10" s="34"/>
      <c r="J10" s="40"/>
      <c r="K10" s="40"/>
      <c r="L10" s="36" t="s">
        <v>35</v>
      </c>
      <c r="M10" s="37">
        <f>+A18</f>
        <v>41883</v>
      </c>
    </row>
    <row r="11" spans="1:13" ht="13.5" thickBot="1" x14ac:dyDescent="0.25">
      <c r="A11" s="10"/>
      <c r="B11" s="10"/>
      <c r="C11" s="10"/>
      <c r="D11" s="10"/>
      <c r="E11" s="10"/>
      <c r="F11" s="10"/>
      <c r="H11" s="40"/>
      <c r="I11" s="40"/>
      <c r="J11" s="40"/>
      <c r="K11" s="40"/>
      <c r="L11" s="40"/>
      <c r="M11" s="40"/>
    </row>
    <row r="12" spans="1:13" ht="13.5" thickBot="1" x14ac:dyDescent="0.25">
      <c r="A12" s="11"/>
      <c r="B12" s="12" t="s">
        <v>5</v>
      </c>
      <c r="C12" s="13"/>
      <c r="D12" s="13"/>
      <c r="E12" s="14"/>
      <c r="F12" s="15"/>
      <c r="H12" s="11"/>
      <c r="I12" s="44" t="s">
        <v>6</v>
      </c>
      <c r="J12" s="45"/>
      <c r="K12" s="45"/>
      <c r="L12" s="46"/>
      <c r="M12" s="16" t="s">
        <v>7</v>
      </c>
    </row>
    <row r="13" spans="1:13" ht="16.5" thickBot="1" x14ac:dyDescent="0.3">
      <c r="A13" s="17"/>
      <c r="B13" s="17"/>
      <c r="C13" s="17"/>
      <c r="D13" s="17"/>
      <c r="E13" s="17"/>
      <c r="F13" s="17"/>
      <c r="H13" s="17"/>
      <c r="I13" s="47"/>
      <c r="J13" s="48"/>
      <c r="K13" s="48"/>
      <c r="L13" s="49"/>
      <c r="M13" s="18">
        <v>15</v>
      </c>
    </row>
    <row r="14" spans="1:13" x14ac:dyDescent="0.2">
      <c r="A14" s="15" t="s">
        <v>8</v>
      </c>
      <c r="B14" s="15"/>
      <c r="C14" s="15"/>
      <c r="D14" s="15"/>
      <c r="E14" s="15"/>
      <c r="F14" s="15" t="s">
        <v>9</v>
      </c>
      <c r="H14" s="15" t="s">
        <v>8</v>
      </c>
      <c r="I14" s="15"/>
      <c r="J14" s="15"/>
      <c r="K14" s="15"/>
      <c r="L14" s="15"/>
      <c r="M14" s="15" t="s">
        <v>9</v>
      </c>
    </row>
    <row r="15" spans="1:13" x14ac:dyDescent="0.2">
      <c r="A15" s="19" t="s">
        <v>10</v>
      </c>
      <c r="B15" s="19" t="s">
        <v>11</v>
      </c>
      <c r="C15" s="19" t="s">
        <v>12</v>
      </c>
      <c r="D15" s="19" t="s">
        <v>13</v>
      </c>
      <c r="E15" s="19" t="s">
        <v>14</v>
      </c>
      <c r="F15" s="19" t="s">
        <v>14</v>
      </c>
      <c r="H15" s="19" t="s">
        <v>10</v>
      </c>
      <c r="I15" s="19" t="s">
        <v>11</v>
      </c>
      <c r="J15" s="19" t="s">
        <v>12</v>
      </c>
      <c r="K15" s="19" t="s">
        <v>13</v>
      </c>
      <c r="L15" s="19" t="s">
        <v>14</v>
      </c>
      <c r="M15" s="19" t="s">
        <v>14</v>
      </c>
    </row>
    <row r="16" spans="1:13" x14ac:dyDescent="0.2">
      <c r="A16" s="20"/>
      <c r="B16" s="21"/>
      <c r="C16" s="22"/>
      <c r="D16" s="21"/>
      <c r="E16" s="21"/>
      <c r="F16" s="21"/>
      <c r="H16" s="20"/>
      <c r="I16" s="21"/>
      <c r="J16" s="22"/>
      <c r="K16" s="21"/>
      <c r="L16" s="21"/>
      <c r="M16" s="21"/>
    </row>
    <row r="17" spans="1:14" x14ac:dyDescent="0.2">
      <c r="A17" s="33"/>
      <c r="B17" s="21"/>
      <c r="C17" s="22"/>
      <c r="D17" s="21"/>
      <c r="E17" s="21"/>
      <c r="F17" s="21"/>
      <c r="H17" s="33"/>
      <c r="I17" s="23"/>
      <c r="J17" s="22"/>
      <c r="K17" s="23"/>
      <c r="L17" s="23"/>
      <c r="M17" s="23"/>
      <c r="N17" s="15"/>
    </row>
    <row r="18" spans="1:14" x14ac:dyDescent="0.2">
      <c r="A18" s="33">
        <v>41883</v>
      </c>
      <c r="B18" s="21"/>
      <c r="C18" s="22"/>
      <c r="D18" s="21"/>
      <c r="E18" s="21"/>
      <c r="F18" s="21"/>
      <c r="H18" s="33">
        <f>A18</f>
        <v>41883</v>
      </c>
      <c r="I18" s="23"/>
      <c r="J18" s="22"/>
      <c r="K18" s="23">
        <f t="shared" ref="K18:K58" si="0">+D18*$M$13</f>
        <v>0</v>
      </c>
      <c r="L18" s="23">
        <f t="shared" ref="L18:L55" si="1">+I18+K18</f>
        <v>0</v>
      </c>
      <c r="M18" s="23"/>
      <c r="N18" s="17"/>
    </row>
    <row r="19" spans="1:14" x14ac:dyDescent="0.2">
      <c r="A19" s="20">
        <v>42095</v>
      </c>
      <c r="B19" s="21">
        <v>0</v>
      </c>
      <c r="C19" s="22"/>
      <c r="D19" s="21">
        <v>35000</v>
      </c>
      <c r="E19" s="21">
        <f t="shared" ref="E19:E55" si="2">+B19+D19</f>
        <v>35000</v>
      </c>
      <c r="F19" s="21">
        <f>+E18+E19</f>
        <v>35000</v>
      </c>
      <c r="H19" s="20">
        <f>A19</f>
        <v>42095</v>
      </c>
      <c r="I19" s="23">
        <f t="shared" ref="I19:I58" si="3">+B19*$M$13</f>
        <v>0</v>
      </c>
      <c r="J19" s="22"/>
      <c r="K19" s="23">
        <f t="shared" si="0"/>
        <v>525000</v>
      </c>
      <c r="L19" s="23">
        <f t="shared" si="1"/>
        <v>525000</v>
      </c>
      <c r="M19" s="23">
        <f>+L18+L19</f>
        <v>525000</v>
      </c>
      <c r="N19" s="15" t="s">
        <v>19</v>
      </c>
    </row>
    <row r="20" spans="1:14" x14ac:dyDescent="0.2">
      <c r="A20" s="20">
        <v>42278</v>
      </c>
      <c r="B20" s="21">
        <v>50000</v>
      </c>
      <c r="C20" s="22">
        <v>0.06</v>
      </c>
      <c r="D20" s="21">
        <v>30000</v>
      </c>
      <c r="E20" s="21">
        <f t="shared" si="2"/>
        <v>80000</v>
      </c>
      <c r="F20" s="21"/>
      <c r="H20" s="20">
        <f t="shared" ref="H20:H58" si="4">A20</f>
        <v>42278</v>
      </c>
      <c r="I20" s="23">
        <f t="shared" si="3"/>
        <v>750000</v>
      </c>
      <c r="J20" s="22">
        <f>+C20</f>
        <v>0.06</v>
      </c>
      <c r="K20" s="23">
        <f t="shared" si="0"/>
        <v>450000</v>
      </c>
      <c r="L20" s="23">
        <f t="shared" si="1"/>
        <v>1200000</v>
      </c>
      <c r="M20" s="23"/>
      <c r="N20" s="17"/>
    </row>
    <row r="21" spans="1:14" x14ac:dyDescent="0.2">
      <c r="A21" s="20">
        <v>42461</v>
      </c>
      <c r="B21" s="21">
        <v>0</v>
      </c>
      <c r="C21" s="22"/>
      <c r="D21" s="21">
        <v>28500</v>
      </c>
      <c r="E21" s="21">
        <f t="shared" si="2"/>
        <v>28500</v>
      </c>
      <c r="F21" s="21">
        <f>+E20+E21</f>
        <v>108500</v>
      </c>
      <c r="H21" s="20">
        <f t="shared" si="4"/>
        <v>42461</v>
      </c>
      <c r="I21" s="23">
        <f t="shared" si="3"/>
        <v>0</v>
      </c>
      <c r="J21" s="22"/>
      <c r="K21" s="23">
        <f t="shared" si="0"/>
        <v>427500</v>
      </c>
      <c r="L21" s="23">
        <f t="shared" si="1"/>
        <v>427500</v>
      </c>
      <c r="M21" s="23">
        <f>+L20+L21</f>
        <v>1627500</v>
      </c>
      <c r="N21" s="15" t="s">
        <v>20</v>
      </c>
    </row>
    <row r="22" spans="1:14" x14ac:dyDescent="0.2">
      <c r="A22" s="20">
        <v>42644</v>
      </c>
      <c r="B22" s="21">
        <v>50000</v>
      </c>
      <c r="C22" s="22">
        <f>+C20</f>
        <v>0.06</v>
      </c>
      <c r="D22" s="21">
        <v>28500</v>
      </c>
      <c r="E22" s="21">
        <f t="shared" si="2"/>
        <v>78500</v>
      </c>
      <c r="F22" s="21"/>
      <c r="H22" s="20">
        <f t="shared" si="4"/>
        <v>42644</v>
      </c>
      <c r="I22" s="23">
        <f t="shared" si="3"/>
        <v>750000</v>
      </c>
      <c r="J22" s="22">
        <f t="shared" ref="J22" si="5">+C22</f>
        <v>0.06</v>
      </c>
      <c r="K22" s="23">
        <f t="shared" si="0"/>
        <v>427500</v>
      </c>
      <c r="L22" s="23">
        <f t="shared" si="1"/>
        <v>1177500</v>
      </c>
      <c r="M22" s="23"/>
      <c r="N22" s="17"/>
    </row>
    <row r="23" spans="1:14" x14ac:dyDescent="0.2">
      <c r="A23" s="20">
        <v>42826</v>
      </c>
      <c r="B23" s="21">
        <v>0</v>
      </c>
      <c r="C23" s="22"/>
      <c r="D23" s="21">
        <v>27000</v>
      </c>
      <c r="E23" s="21">
        <f t="shared" si="2"/>
        <v>27000</v>
      </c>
      <c r="F23" s="21">
        <f>+E22+E23</f>
        <v>105500</v>
      </c>
      <c r="H23" s="20">
        <f t="shared" si="4"/>
        <v>42826</v>
      </c>
      <c r="I23" s="23">
        <f t="shared" si="3"/>
        <v>0</v>
      </c>
      <c r="J23" s="22"/>
      <c r="K23" s="23">
        <f t="shared" si="0"/>
        <v>405000</v>
      </c>
      <c r="L23" s="23">
        <f t="shared" si="1"/>
        <v>405000</v>
      </c>
      <c r="M23" s="23">
        <f>+L22+L23</f>
        <v>1582500</v>
      </c>
      <c r="N23" s="15" t="s">
        <v>21</v>
      </c>
    </row>
    <row r="24" spans="1:14" x14ac:dyDescent="0.2">
      <c r="A24" s="20">
        <v>43009</v>
      </c>
      <c r="B24" s="21">
        <v>50000</v>
      </c>
      <c r="C24" s="22">
        <f>+C22</f>
        <v>0.06</v>
      </c>
      <c r="D24" s="21">
        <v>27000</v>
      </c>
      <c r="E24" s="21">
        <f t="shared" si="2"/>
        <v>77000</v>
      </c>
      <c r="F24" s="21"/>
      <c r="H24" s="20">
        <f t="shared" si="4"/>
        <v>43009</v>
      </c>
      <c r="I24" s="23">
        <f t="shared" si="3"/>
        <v>750000</v>
      </c>
      <c r="J24" s="22">
        <f t="shared" ref="J24" si="6">+C24</f>
        <v>0.06</v>
      </c>
      <c r="K24" s="23">
        <f t="shared" si="0"/>
        <v>405000</v>
      </c>
      <c r="L24" s="23">
        <f t="shared" si="1"/>
        <v>1155000</v>
      </c>
      <c r="M24" s="23"/>
      <c r="N24" s="17"/>
    </row>
    <row r="25" spans="1:14" x14ac:dyDescent="0.2">
      <c r="A25" s="20">
        <v>43191</v>
      </c>
      <c r="B25" s="21">
        <v>0</v>
      </c>
      <c r="C25" s="22"/>
      <c r="D25" s="21">
        <v>25500</v>
      </c>
      <c r="E25" s="21">
        <f t="shared" si="2"/>
        <v>25500</v>
      </c>
      <c r="F25" s="21">
        <f>+E24+E25</f>
        <v>102500</v>
      </c>
      <c r="H25" s="20">
        <f t="shared" si="4"/>
        <v>43191</v>
      </c>
      <c r="I25" s="23">
        <f t="shared" si="3"/>
        <v>0</v>
      </c>
      <c r="J25" s="22"/>
      <c r="K25" s="23">
        <f t="shared" si="0"/>
        <v>382500</v>
      </c>
      <c r="L25" s="23">
        <f t="shared" si="1"/>
        <v>382500</v>
      </c>
      <c r="M25" s="23">
        <f>+L24+L25</f>
        <v>1537500</v>
      </c>
      <c r="N25" s="15" t="s">
        <v>22</v>
      </c>
    </row>
    <row r="26" spans="1:14" x14ac:dyDescent="0.2">
      <c r="A26" s="20">
        <v>43374</v>
      </c>
      <c r="B26" s="21">
        <v>50000</v>
      </c>
      <c r="C26" s="22">
        <f>+C24</f>
        <v>0.06</v>
      </c>
      <c r="D26" s="21">
        <v>25500</v>
      </c>
      <c r="E26" s="21">
        <f t="shared" si="2"/>
        <v>75500</v>
      </c>
      <c r="F26" s="21"/>
      <c r="H26" s="20">
        <f t="shared" si="4"/>
        <v>43374</v>
      </c>
      <c r="I26" s="23">
        <f t="shared" si="3"/>
        <v>750000</v>
      </c>
      <c r="J26" s="22">
        <f t="shared" ref="J26" si="7">+C26</f>
        <v>0.06</v>
      </c>
      <c r="K26" s="23">
        <f t="shared" si="0"/>
        <v>382500</v>
      </c>
      <c r="L26" s="23">
        <f t="shared" si="1"/>
        <v>1132500</v>
      </c>
      <c r="M26" s="23"/>
      <c r="N26" s="17"/>
    </row>
    <row r="27" spans="1:14" x14ac:dyDescent="0.2">
      <c r="A27" s="20">
        <v>43556</v>
      </c>
      <c r="B27" s="21">
        <v>0</v>
      </c>
      <c r="C27" s="22"/>
      <c r="D27" s="21">
        <v>24000</v>
      </c>
      <c r="E27" s="21">
        <f t="shared" si="2"/>
        <v>24000</v>
      </c>
      <c r="F27" s="21">
        <f>+E26+E27</f>
        <v>99500</v>
      </c>
      <c r="H27" s="20">
        <f t="shared" si="4"/>
        <v>43556</v>
      </c>
      <c r="I27" s="23">
        <f t="shared" si="3"/>
        <v>0</v>
      </c>
      <c r="J27" s="22"/>
      <c r="K27" s="23">
        <f t="shared" si="0"/>
        <v>360000</v>
      </c>
      <c r="L27" s="23">
        <f t="shared" si="1"/>
        <v>360000</v>
      </c>
      <c r="M27" s="23">
        <f>+L26+L27</f>
        <v>1492500</v>
      </c>
      <c r="N27" s="15" t="s">
        <v>23</v>
      </c>
    </row>
    <row r="28" spans="1:14" x14ac:dyDescent="0.2">
      <c r="A28" s="20">
        <v>43739</v>
      </c>
      <c r="B28" s="21">
        <v>50000</v>
      </c>
      <c r="C28" s="22">
        <f>+C26</f>
        <v>0.06</v>
      </c>
      <c r="D28" s="21">
        <v>24000</v>
      </c>
      <c r="E28" s="21">
        <f t="shared" si="2"/>
        <v>74000</v>
      </c>
      <c r="F28" s="21"/>
      <c r="H28" s="20">
        <f t="shared" si="4"/>
        <v>43739</v>
      </c>
      <c r="I28" s="23">
        <f t="shared" si="3"/>
        <v>750000</v>
      </c>
      <c r="J28" s="22">
        <f t="shared" ref="J28" si="8">+C28</f>
        <v>0.06</v>
      </c>
      <c r="K28" s="23">
        <f t="shared" si="0"/>
        <v>360000</v>
      </c>
      <c r="L28" s="23">
        <f t="shared" si="1"/>
        <v>1110000</v>
      </c>
      <c r="M28" s="23"/>
      <c r="N28" s="17"/>
    </row>
    <row r="29" spans="1:14" x14ac:dyDescent="0.2">
      <c r="A29" s="20">
        <v>43922</v>
      </c>
      <c r="B29" s="21">
        <v>0</v>
      </c>
      <c r="C29" s="22"/>
      <c r="D29" s="21">
        <v>22500</v>
      </c>
      <c r="E29" s="21">
        <f t="shared" si="2"/>
        <v>22500</v>
      </c>
      <c r="F29" s="21">
        <f>+E28+E29</f>
        <v>96500</v>
      </c>
      <c r="H29" s="20">
        <f t="shared" si="4"/>
        <v>43922</v>
      </c>
      <c r="I29" s="23">
        <f t="shared" si="3"/>
        <v>0</v>
      </c>
      <c r="J29" s="22"/>
      <c r="K29" s="23">
        <f t="shared" si="0"/>
        <v>337500</v>
      </c>
      <c r="L29" s="23">
        <f t="shared" si="1"/>
        <v>337500</v>
      </c>
      <c r="M29" s="23">
        <f>+L28+L29</f>
        <v>1447500</v>
      </c>
      <c r="N29" s="15" t="s">
        <v>24</v>
      </c>
    </row>
    <row r="30" spans="1:14" x14ac:dyDescent="0.2">
      <c r="A30" s="20">
        <v>44105</v>
      </c>
      <c r="B30" s="21">
        <v>50000</v>
      </c>
      <c r="C30" s="22">
        <f>+C28</f>
        <v>0.06</v>
      </c>
      <c r="D30" s="21">
        <v>22500</v>
      </c>
      <c r="E30" s="21">
        <f t="shared" si="2"/>
        <v>72500</v>
      </c>
      <c r="F30" s="21"/>
      <c r="H30" s="20">
        <f t="shared" si="4"/>
        <v>44105</v>
      </c>
      <c r="I30" s="23">
        <f t="shared" si="3"/>
        <v>750000</v>
      </c>
      <c r="J30" s="22">
        <f t="shared" ref="J30" si="9">+C30</f>
        <v>0.06</v>
      </c>
      <c r="K30" s="23">
        <f t="shared" si="0"/>
        <v>337500</v>
      </c>
      <c r="L30" s="23">
        <f t="shared" si="1"/>
        <v>1087500</v>
      </c>
      <c r="M30" s="23"/>
      <c r="N30" s="17"/>
    </row>
    <row r="31" spans="1:14" x14ac:dyDescent="0.2">
      <c r="A31" s="20">
        <v>44287</v>
      </c>
      <c r="B31" s="21">
        <v>0</v>
      </c>
      <c r="C31" s="22"/>
      <c r="D31" s="21">
        <v>21000</v>
      </c>
      <c r="E31" s="21">
        <f t="shared" si="2"/>
        <v>21000</v>
      </c>
      <c r="F31" s="21">
        <f>+E30+E31</f>
        <v>93500</v>
      </c>
      <c r="H31" s="20">
        <f t="shared" si="4"/>
        <v>44287</v>
      </c>
      <c r="I31" s="23">
        <f t="shared" si="3"/>
        <v>0</v>
      </c>
      <c r="J31" s="22"/>
      <c r="K31" s="23">
        <f t="shared" si="0"/>
        <v>315000</v>
      </c>
      <c r="L31" s="23">
        <f t="shared" si="1"/>
        <v>315000</v>
      </c>
      <c r="M31" s="23">
        <f>+L30+L31</f>
        <v>1402500</v>
      </c>
      <c r="N31" s="15" t="s">
        <v>25</v>
      </c>
    </row>
    <row r="32" spans="1:14" x14ac:dyDescent="0.2">
      <c r="A32" s="20">
        <v>44470</v>
      </c>
      <c r="B32" s="21">
        <v>50000</v>
      </c>
      <c r="C32" s="22">
        <f>+C30</f>
        <v>0.06</v>
      </c>
      <c r="D32" s="21">
        <v>21000</v>
      </c>
      <c r="E32" s="21">
        <f t="shared" si="2"/>
        <v>71000</v>
      </c>
      <c r="F32" s="21"/>
      <c r="H32" s="20">
        <f t="shared" si="4"/>
        <v>44470</v>
      </c>
      <c r="I32" s="23">
        <f t="shared" si="3"/>
        <v>750000</v>
      </c>
      <c r="J32" s="22">
        <f t="shared" ref="J32" si="10">+C32</f>
        <v>0.06</v>
      </c>
      <c r="K32" s="23">
        <f t="shared" si="0"/>
        <v>315000</v>
      </c>
      <c r="L32" s="23">
        <f t="shared" si="1"/>
        <v>1065000</v>
      </c>
      <c r="M32" s="23"/>
      <c r="N32" s="17"/>
    </row>
    <row r="33" spans="1:14" x14ac:dyDescent="0.2">
      <c r="A33" s="20">
        <v>44652</v>
      </c>
      <c r="B33" s="21">
        <v>0</v>
      </c>
      <c r="C33" s="22"/>
      <c r="D33" s="21">
        <v>19500</v>
      </c>
      <c r="E33" s="21">
        <f t="shared" si="2"/>
        <v>19500</v>
      </c>
      <c r="F33" s="21">
        <f>+E32+E33</f>
        <v>90500</v>
      </c>
      <c r="H33" s="20">
        <f t="shared" si="4"/>
        <v>44652</v>
      </c>
      <c r="I33" s="23">
        <f t="shared" si="3"/>
        <v>0</v>
      </c>
      <c r="J33" s="22"/>
      <c r="K33" s="23">
        <f t="shared" si="0"/>
        <v>292500</v>
      </c>
      <c r="L33" s="23">
        <f t="shared" si="1"/>
        <v>292500</v>
      </c>
      <c r="M33" s="23">
        <f>+L32+L33</f>
        <v>1357500</v>
      </c>
      <c r="N33" s="15" t="s">
        <v>26</v>
      </c>
    </row>
    <row r="34" spans="1:14" x14ac:dyDescent="0.2">
      <c r="A34" s="8">
        <v>44835</v>
      </c>
      <c r="B34" s="21">
        <v>50000</v>
      </c>
      <c r="C34" s="22">
        <f>+C32</f>
        <v>0.06</v>
      </c>
      <c r="D34" s="21">
        <v>19500</v>
      </c>
      <c r="E34" s="21">
        <f t="shared" si="2"/>
        <v>69500</v>
      </c>
      <c r="F34" s="21"/>
      <c r="H34" s="20">
        <f t="shared" si="4"/>
        <v>44835</v>
      </c>
      <c r="I34" s="23">
        <f t="shared" si="3"/>
        <v>750000</v>
      </c>
      <c r="J34" s="22">
        <f t="shared" ref="J34" si="11">+C34</f>
        <v>0.06</v>
      </c>
      <c r="K34" s="23">
        <f t="shared" si="0"/>
        <v>292500</v>
      </c>
      <c r="L34" s="23">
        <f t="shared" si="1"/>
        <v>1042500</v>
      </c>
      <c r="M34" s="23"/>
      <c r="N34" s="17"/>
    </row>
    <row r="35" spans="1:14" x14ac:dyDescent="0.2">
      <c r="A35" s="25">
        <v>45017</v>
      </c>
      <c r="B35" s="21">
        <v>0</v>
      </c>
      <c r="C35" s="22"/>
      <c r="D35" s="21">
        <v>18000</v>
      </c>
      <c r="E35" s="21">
        <f t="shared" si="2"/>
        <v>18000</v>
      </c>
      <c r="F35" s="21">
        <f>+E34+E35</f>
        <v>87500</v>
      </c>
      <c r="H35" s="20">
        <f t="shared" si="4"/>
        <v>45017</v>
      </c>
      <c r="I35" s="23">
        <f t="shared" si="3"/>
        <v>0</v>
      </c>
      <c r="J35" s="22"/>
      <c r="K35" s="23">
        <f t="shared" si="0"/>
        <v>270000</v>
      </c>
      <c r="L35" s="23">
        <f t="shared" si="1"/>
        <v>270000</v>
      </c>
      <c r="M35" s="23">
        <f>+L34+L35</f>
        <v>1312500</v>
      </c>
      <c r="N35" s="15" t="s">
        <v>27</v>
      </c>
    </row>
    <row r="36" spans="1:14" x14ac:dyDescent="0.2">
      <c r="A36" s="20">
        <v>45200</v>
      </c>
      <c r="B36" s="21">
        <v>50000</v>
      </c>
      <c r="C36" s="22">
        <f>+C34</f>
        <v>0.06</v>
      </c>
      <c r="D36" s="21">
        <v>18000</v>
      </c>
      <c r="E36" s="21">
        <f t="shared" si="2"/>
        <v>68000</v>
      </c>
      <c r="F36" s="21"/>
      <c r="H36" s="20">
        <f t="shared" si="4"/>
        <v>45200</v>
      </c>
      <c r="I36" s="23">
        <f t="shared" si="3"/>
        <v>750000</v>
      </c>
      <c r="J36" s="22">
        <f t="shared" ref="J36" si="12">+C36</f>
        <v>0.06</v>
      </c>
      <c r="K36" s="23">
        <f t="shared" si="0"/>
        <v>270000</v>
      </c>
      <c r="L36" s="23">
        <f t="shared" si="1"/>
        <v>1020000</v>
      </c>
      <c r="M36" s="23"/>
      <c r="N36" s="17"/>
    </row>
    <row r="37" spans="1:14" x14ac:dyDescent="0.2">
      <c r="A37" s="20">
        <v>45383</v>
      </c>
      <c r="B37" s="21">
        <v>0</v>
      </c>
      <c r="C37" s="22"/>
      <c r="D37" s="21">
        <v>16500</v>
      </c>
      <c r="E37" s="21">
        <f t="shared" si="2"/>
        <v>16500</v>
      </c>
      <c r="F37" s="21">
        <f>+E36+E37</f>
        <v>84500</v>
      </c>
      <c r="H37" s="20">
        <f t="shared" si="4"/>
        <v>45383</v>
      </c>
      <c r="I37" s="23">
        <f t="shared" si="3"/>
        <v>0</v>
      </c>
      <c r="J37" s="22"/>
      <c r="K37" s="23">
        <f t="shared" si="0"/>
        <v>247500</v>
      </c>
      <c r="L37" s="23">
        <f t="shared" si="1"/>
        <v>247500</v>
      </c>
      <c r="M37" s="23">
        <f>+L36+L37</f>
        <v>1267500</v>
      </c>
      <c r="N37" s="15" t="s">
        <v>28</v>
      </c>
    </row>
    <row r="38" spans="1:14" x14ac:dyDescent="0.2">
      <c r="A38" s="20">
        <v>45566</v>
      </c>
      <c r="B38" s="24">
        <v>50000</v>
      </c>
      <c r="C38" s="22">
        <f>+C36</f>
        <v>0.06</v>
      </c>
      <c r="D38" s="24">
        <v>16500</v>
      </c>
      <c r="E38" s="21">
        <f t="shared" si="2"/>
        <v>66500</v>
      </c>
      <c r="F38" s="21"/>
      <c r="H38" s="20">
        <f t="shared" si="4"/>
        <v>45566</v>
      </c>
      <c r="I38" s="23">
        <f t="shared" si="3"/>
        <v>750000</v>
      </c>
      <c r="J38" s="22">
        <f t="shared" ref="J38" si="13">+C38</f>
        <v>0.06</v>
      </c>
      <c r="K38" s="23">
        <f t="shared" si="0"/>
        <v>247500</v>
      </c>
      <c r="L38" s="23">
        <f t="shared" si="1"/>
        <v>997500</v>
      </c>
      <c r="M38" s="23"/>
      <c r="N38" s="17"/>
    </row>
    <row r="39" spans="1:14" x14ac:dyDescent="0.2">
      <c r="A39" s="20">
        <v>45748</v>
      </c>
      <c r="B39" s="26">
        <v>0</v>
      </c>
      <c r="C39" s="22"/>
      <c r="D39" s="26">
        <v>15000</v>
      </c>
      <c r="E39" s="21">
        <f t="shared" si="2"/>
        <v>15000</v>
      </c>
      <c r="F39" s="21">
        <f>+E38+E39</f>
        <v>81500</v>
      </c>
      <c r="H39" s="20">
        <f t="shared" si="4"/>
        <v>45748</v>
      </c>
      <c r="I39" s="23">
        <f t="shared" si="3"/>
        <v>0</v>
      </c>
      <c r="J39" s="22"/>
      <c r="K39" s="23">
        <f t="shared" si="0"/>
        <v>225000</v>
      </c>
      <c r="L39" s="23">
        <f t="shared" si="1"/>
        <v>225000</v>
      </c>
      <c r="M39" s="23">
        <f>+L38+L39</f>
        <v>1222500</v>
      </c>
      <c r="N39" s="15" t="s">
        <v>29</v>
      </c>
    </row>
    <row r="40" spans="1:14" x14ac:dyDescent="0.2">
      <c r="A40" s="20">
        <v>45931</v>
      </c>
      <c r="B40" s="21">
        <v>50000</v>
      </c>
      <c r="C40" s="22">
        <f>+C38</f>
        <v>0.06</v>
      </c>
      <c r="D40" s="21">
        <v>15000</v>
      </c>
      <c r="E40" s="21">
        <f t="shared" si="2"/>
        <v>65000</v>
      </c>
      <c r="F40" s="21"/>
      <c r="H40" s="20">
        <f t="shared" si="4"/>
        <v>45931</v>
      </c>
      <c r="I40" s="23">
        <f t="shared" si="3"/>
        <v>750000</v>
      </c>
      <c r="J40" s="22">
        <f t="shared" ref="J40" si="14">+C40</f>
        <v>0.06</v>
      </c>
      <c r="K40" s="23">
        <f t="shared" si="0"/>
        <v>225000</v>
      </c>
      <c r="L40" s="23">
        <f t="shared" si="1"/>
        <v>975000</v>
      </c>
      <c r="M40" s="23"/>
      <c r="N40" s="17"/>
    </row>
    <row r="41" spans="1:14" x14ac:dyDescent="0.2">
      <c r="A41" s="20">
        <v>46113</v>
      </c>
      <c r="B41" s="21">
        <v>0</v>
      </c>
      <c r="C41" s="22"/>
      <c r="D41" s="21">
        <v>13500</v>
      </c>
      <c r="E41" s="21">
        <f t="shared" si="2"/>
        <v>13500</v>
      </c>
      <c r="F41" s="21">
        <f>+E40+E41</f>
        <v>78500</v>
      </c>
      <c r="H41" s="20">
        <f t="shared" si="4"/>
        <v>46113</v>
      </c>
      <c r="I41" s="23">
        <f t="shared" si="3"/>
        <v>0</v>
      </c>
      <c r="J41" s="22"/>
      <c r="K41" s="23">
        <f t="shared" si="0"/>
        <v>202500</v>
      </c>
      <c r="L41" s="23">
        <f t="shared" si="1"/>
        <v>202500</v>
      </c>
      <c r="M41" s="23">
        <f>+L40+L41</f>
        <v>1177500</v>
      </c>
      <c r="N41" s="15" t="s">
        <v>30</v>
      </c>
    </row>
    <row r="42" spans="1:14" x14ac:dyDescent="0.2">
      <c r="A42" s="20">
        <v>46296</v>
      </c>
      <c r="B42" s="21">
        <v>50000</v>
      </c>
      <c r="C42" s="22">
        <f>+C40</f>
        <v>0.06</v>
      </c>
      <c r="D42" s="21">
        <v>13500</v>
      </c>
      <c r="E42" s="21">
        <f t="shared" si="2"/>
        <v>63500</v>
      </c>
      <c r="F42" s="21"/>
      <c r="H42" s="20">
        <f t="shared" si="4"/>
        <v>46296</v>
      </c>
      <c r="I42" s="23">
        <f t="shared" si="3"/>
        <v>750000</v>
      </c>
      <c r="J42" s="22">
        <f t="shared" ref="J42" si="15">+C42</f>
        <v>0.06</v>
      </c>
      <c r="K42" s="23">
        <f t="shared" si="0"/>
        <v>202500</v>
      </c>
      <c r="L42" s="23">
        <f t="shared" si="1"/>
        <v>952500</v>
      </c>
      <c r="M42" s="23"/>
      <c r="N42" s="17"/>
    </row>
    <row r="43" spans="1:14" x14ac:dyDescent="0.2">
      <c r="A43" s="20">
        <v>46478</v>
      </c>
      <c r="B43" s="21">
        <v>0</v>
      </c>
      <c r="C43" s="22"/>
      <c r="D43" s="21">
        <v>12000</v>
      </c>
      <c r="E43" s="21">
        <f t="shared" si="2"/>
        <v>12000</v>
      </c>
      <c r="F43" s="21">
        <f>+E42+E43</f>
        <v>75500</v>
      </c>
      <c r="H43" s="20">
        <f t="shared" si="4"/>
        <v>46478</v>
      </c>
      <c r="I43" s="23">
        <f t="shared" si="3"/>
        <v>0</v>
      </c>
      <c r="J43" s="22"/>
      <c r="K43" s="23">
        <f t="shared" si="0"/>
        <v>180000</v>
      </c>
      <c r="L43" s="23">
        <f t="shared" si="1"/>
        <v>180000</v>
      </c>
      <c r="M43" s="23">
        <f>+L42+L43</f>
        <v>1132500</v>
      </c>
      <c r="N43" s="15" t="s">
        <v>31</v>
      </c>
    </row>
    <row r="44" spans="1:14" x14ac:dyDescent="0.2">
      <c r="A44" s="20">
        <v>46661</v>
      </c>
      <c r="B44" s="21">
        <v>50000</v>
      </c>
      <c r="C44" s="22">
        <f>+C42</f>
        <v>0.06</v>
      </c>
      <c r="D44" s="21">
        <v>12000</v>
      </c>
      <c r="E44" s="21">
        <f t="shared" si="2"/>
        <v>62000</v>
      </c>
      <c r="F44" s="21"/>
      <c r="H44" s="20">
        <f t="shared" si="4"/>
        <v>46661</v>
      </c>
      <c r="I44" s="23">
        <f t="shared" si="3"/>
        <v>750000</v>
      </c>
      <c r="J44" s="22">
        <f t="shared" ref="J44" si="16">+C44</f>
        <v>0.06</v>
      </c>
      <c r="K44" s="23">
        <f t="shared" si="0"/>
        <v>180000</v>
      </c>
      <c r="L44" s="23">
        <f t="shared" si="1"/>
        <v>930000</v>
      </c>
      <c r="M44" s="23"/>
      <c r="N44" s="17"/>
    </row>
    <row r="45" spans="1:14" x14ac:dyDescent="0.2">
      <c r="A45" s="20">
        <v>46844</v>
      </c>
      <c r="B45" s="21">
        <v>0</v>
      </c>
      <c r="C45" s="22"/>
      <c r="D45" s="21">
        <v>10500</v>
      </c>
      <c r="E45" s="21">
        <f t="shared" si="2"/>
        <v>10500</v>
      </c>
      <c r="F45" s="21">
        <f>+E44+E45</f>
        <v>72500</v>
      </c>
      <c r="H45" s="20">
        <f t="shared" si="4"/>
        <v>46844</v>
      </c>
      <c r="I45" s="23">
        <f t="shared" si="3"/>
        <v>0</v>
      </c>
      <c r="J45" s="22"/>
      <c r="K45" s="23">
        <f t="shared" si="0"/>
        <v>157500</v>
      </c>
      <c r="L45" s="23">
        <f t="shared" si="1"/>
        <v>157500</v>
      </c>
      <c r="M45" s="23">
        <f>+L44+L45</f>
        <v>1087500</v>
      </c>
      <c r="N45" s="15" t="s">
        <v>32</v>
      </c>
    </row>
    <row r="46" spans="1:14" x14ac:dyDescent="0.2">
      <c r="A46" s="20">
        <v>47027</v>
      </c>
      <c r="B46" s="21">
        <v>50000</v>
      </c>
      <c r="C46" s="22">
        <f>+C44</f>
        <v>0.06</v>
      </c>
      <c r="D46" s="21">
        <v>10500</v>
      </c>
      <c r="E46" s="21">
        <f t="shared" si="2"/>
        <v>60500</v>
      </c>
      <c r="F46" s="21"/>
      <c r="H46" s="20">
        <f t="shared" si="4"/>
        <v>47027</v>
      </c>
      <c r="I46" s="23">
        <f t="shared" si="3"/>
        <v>750000</v>
      </c>
      <c r="J46" s="22">
        <f t="shared" ref="J46" si="17">+C46</f>
        <v>0.06</v>
      </c>
      <c r="K46" s="23">
        <f t="shared" si="0"/>
        <v>157500</v>
      </c>
      <c r="L46" s="23">
        <f t="shared" si="1"/>
        <v>907500</v>
      </c>
      <c r="M46" s="23"/>
      <c r="N46" s="17"/>
    </row>
    <row r="47" spans="1:14" x14ac:dyDescent="0.2">
      <c r="A47" s="20">
        <v>47209</v>
      </c>
      <c r="B47" s="21">
        <v>0</v>
      </c>
      <c r="C47" s="22"/>
      <c r="D47" s="21">
        <v>9000</v>
      </c>
      <c r="E47" s="21">
        <f t="shared" si="2"/>
        <v>9000</v>
      </c>
      <c r="F47" s="21">
        <f>+E46+E47</f>
        <v>69500</v>
      </c>
      <c r="H47" s="20">
        <f t="shared" si="4"/>
        <v>47209</v>
      </c>
      <c r="I47" s="23">
        <f t="shared" si="3"/>
        <v>0</v>
      </c>
      <c r="J47" s="22"/>
      <c r="K47" s="23">
        <f t="shared" si="0"/>
        <v>135000</v>
      </c>
      <c r="L47" s="23">
        <f t="shared" si="1"/>
        <v>135000</v>
      </c>
      <c r="M47" s="23">
        <f>+L46+L47</f>
        <v>1042500</v>
      </c>
      <c r="N47" s="15" t="s">
        <v>33</v>
      </c>
    </row>
    <row r="48" spans="1:14" x14ac:dyDescent="0.2">
      <c r="A48" s="20">
        <v>47392</v>
      </c>
      <c r="B48" s="21">
        <v>50000</v>
      </c>
      <c r="C48" s="22">
        <f>+C46</f>
        <v>0.06</v>
      </c>
      <c r="D48" s="21">
        <v>9000</v>
      </c>
      <c r="E48" s="21">
        <f t="shared" si="2"/>
        <v>59000</v>
      </c>
      <c r="F48" s="21"/>
      <c r="H48" s="20">
        <f t="shared" si="4"/>
        <v>47392</v>
      </c>
      <c r="I48" s="23">
        <f t="shared" si="3"/>
        <v>750000</v>
      </c>
      <c r="J48" s="22">
        <f t="shared" ref="J48" si="18">+C48</f>
        <v>0.06</v>
      </c>
      <c r="K48" s="23">
        <f t="shared" si="0"/>
        <v>135000</v>
      </c>
      <c r="L48" s="23">
        <f t="shared" si="1"/>
        <v>885000</v>
      </c>
      <c r="M48" s="23"/>
      <c r="N48" s="17"/>
    </row>
    <row r="49" spans="1:14" x14ac:dyDescent="0.2">
      <c r="A49" s="20">
        <v>47574</v>
      </c>
      <c r="B49" s="21">
        <v>0</v>
      </c>
      <c r="C49" s="22"/>
      <c r="D49" s="21">
        <v>7500</v>
      </c>
      <c r="E49" s="21">
        <f t="shared" si="2"/>
        <v>7500</v>
      </c>
      <c r="F49" s="21">
        <f>+E48+E49</f>
        <v>66500</v>
      </c>
      <c r="H49" s="20">
        <f t="shared" si="4"/>
        <v>47574</v>
      </c>
      <c r="I49" s="23">
        <f t="shared" si="3"/>
        <v>0</v>
      </c>
      <c r="J49" s="22"/>
      <c r="K49" s="23">
        <f t="shared" si="0"/>
        <v>112500</v>
      </c>
      <c r="L49" s="23">
        <f t="shared" si="1"/>
        <v>112500</v>
      </c>
      <c r="M49" s="23">
        <f>+L48+L49</f>
        <v>997500</v>
      </c>
      <c r="N49" s="15" t="s">
        <v>34</v>
      </c>
    </row>
    <row r="50" spans="1:14" x14ac:dyDescent="0.2">
      <c r="A50" s="20">
        <v>47757</v>
      </c>
      <c r="B50" s="21">
        <v>50000</v>
      </c>
      <c r="C50" s="22">
        <f>+C48</f>
        <v>0.06</v>
      </c>
      <c r="D50" s="21">
        <v>7500</v>
      </c>
      <c r="E50" s="21">
        <f t="shared" si="2"/>
        <v>57500</v>
      </c>
      <c r="F50" s="21"/>
      <c r="H50" s="20">
        <f t="shared" si="4"/>
        <v>47757</v>
      </c>
      <c r="I50" s="23">
        <f t="shared" si="3"/>
        <v>750000</v>
      </c>
      <c r="J50" s="22">
        <f t="shared" ref="J50" si="19">+C50</f>
        <v>0.06</v>
      </c>
      <c r="K50" s="23">
        <f t="shared" si="0"/>
        <v>112500</v>
      </c>
      <c r="L50" s="23">
        <f t="shared" si="1"/>
        <v>862500</v>
      </c>
      <c r="M50" s="23"/>
      <c r="N50" s="17"/>
    </row>
    <row r="51" spans="1:14" x14ac:dyDescent="0.2">
      <c r="A51" s="20">
        <v>47939</v>
      </c>
      <c r="B51" s="21">
        <v>0</v>
      </c>
      <c r="C51" s="22"/>
      <c r="D51" s="21">
        <v>6000</v>
      </c>
      <c r="E51" s="21">
        <f t="shared" si="2"/>
        <v>6000</v>
      </c>
      <c r="F51" s="21">
        <f>+E50+E51</f>
        <v>63500</v>
      </c>
      <c r="H51" s="20">
        <f t="shared" si="4"/>
        <v>47939</v>
      </c>
      <c r="I51" s="23">
        <f t="shared" si="3"/>
        <v>0</v>
      </c>
      <c r="J51" s="22"/>
      <c r="K51" s="23">
        <f t="shared" si="0"/>
        <v>90000</v>
      </c>
      <c r="L51" s="23">
        <f t="shared" si="1"/>
        <v>90000</v>
      </c>
      <c r="M51" s="23">
        <f>+L50+L51</f>
        <v>952500</v>
      </c>
      <c r="N51" s="15" t="s">
        <v>36</v>
      </c>
    </row>
    <row r="52" spans="1:14" x14ac:dyDescent="0.2">
      <c r="A52" s="20">
        <v>48122</v>
      </c>
      <c r="B52" s="21">
        <v>50000</v>
      </c>
      <c r="C52" s="22">
        <f>+C50</f>
        <v>0.06</v>
      </c>
      <c r="D52" s="21">
        <v>6000</v>
      </c>
      <c r="E52" s="21">
        <f t="shared" si="2"/>
        <v>56000</v>
      </c>
      <c r="F52" s="21"/>
      <c r="H52" s="20">
        <f t="shared" si="4"/>
        <v>48122</v>
      </c>
      <c r="I52" s="23">
        <f t="shared" si="3"/>
        <v>750000</v>
      </c>
      <c r="J52" s="22">
        <f t="shared" ref="J52" si="20">+C52</f>
        <v>0.06</v>
      </c>
      <c r="K52" s="23">
        <f t="shared" si="0"/>
        <v>90000</v>
      </c>
      <c r="L52" s="23">
        <f t="shared" si="1"/>
        <v>840000</v>
      </c>
      <c r="M52" s="23"/>
      <c r="N52" s="17"/>
    </row>
    <row r="53" spans="1:14" x14ac:dyDescent="0.2">
      <c r="A53" s="20">
        <v>48305</v>
      </c>
      <c r="B53" s="21">
        <v>0</v>
      </c>
      <c r="C53" s="22"/>
      <c r="D53" s="21">
        <v>4500</v>
      </c>
      <c r="E53" s="21">
        <f t="shared" si="2"/>
        <v>4500</v>
      </c>
      <c r="F53" s="21">
        <f>+E52+E53</f>
        <v>60500</v>
      </c>
      <c r="H53" s="20">
        <f t="shared" si="4"/>
        <v>48305</v>
      </c>
      <c r="I53" s="23">
        <f t="shared" si="3"/>
        <v>0</v>
      </c>
      <c r="J53" s="22"/>
      <c r="K53" s="23">
        <f t="shared" si="0"/>
        <v>67500</v>
      </c>
      <c r="L53" s="23">
        <f t="shared" si="1"/>
        <v>67500</v>
      </c>
      <c r="M53" s="23">
        <f>+L52+L53</f>
        <v>907500</v>
      </c>
      <c r="N53" s="15" t="s">
        <v>37</v>
      </c>
    </row>
    <row r="54" spans="1:14" x14ac:dyDescent="0.2">
      <c r="A54" s="20">
        <v>48488</v>
      </c>
      <c r="B54" s="21">
        <v>50000</v>
      </c>
      <c r="C54" s="22">
        <f>+C52</f>
        <v>0.06</v>
      </c>
      <c r="D54" s="21">
        <v>4500</v>
      </c>
      <c r="E54" s="21">
        <f t="shared" si="2"/>
        <v>54500</v>
      </c>
      <c r="F54" s="21"/>
      <c r="H54" s="20">
        <f t="shared" si="4"/>
        <v>48488</v>
      </c>
      <c r="I54" s="23">
        <f t="shared" si="3"/>
        <v>750000</v>
      </c>
      <c r="J54" s="22">
        <f t="shared" ref="J54" si="21">+C54</f>
        <v>0.06</v>
      </c>
      <c r="K54" s="23">
        <f t="shared" si="0"/>
        <v>67500</v>
      </c>
      <c r="L54" s="23">
        <f t="shared" si="1"/>
        <v>817500</v>
      </c>
      <c r="M54" s="23"/>
      <c r="N54" s="15"/>
    </row>
    <row r="55" spans="1:14" x14ac:dyDescent="0.2">
      <c r="A55" s="20">
        <v>48670</v>
      </c>
      <c r="B55" s="24">
        <v>0</v>
      </c>
      <c r="C55" s="27"/>
      <c r="D55" s="24">
        <v>3000</v>
      </c>
      <c r="E55" s="21">
        <f t="shared" si="2"/>
        <v>3000</v>
      </c>
      <c r="F55" s="21">
        <f>+E54+E55</f>
        <v>57500</v>
      </c>
      <c r="H55" s="20">
        <f t="shared" si="4"/>
        <v>48670</v>
      </c>
      <c r="I55" s="23">
        <f t="shared" si="3"/>
        <v>0</v>
      </c>
      <c r="J55" s="22"/>
      <c r="K55" s="23">
        <f t="shared" si="0"/>
        <v>45000</v>
      </c>
      <c r="L55" s="23">
        <f t="shared" si="1"/>
        <v>45000</v>
      </c>
      <c r="M55" s="23">
        <f>+L54+L55</f>
        <v>862500</v>
      </c>
      <c r="N55" s="15" t="s">
        <v>38</v>
      </c>
    </row>
    <row r="56" spans="1:14" x14ac:dyDescent="0.2">
      <c r="A56" s="20">
        <v>48853</v>
      </c>
      <c r="B56" s="21">
        <v>50000</v>
      </c>
      <c r="C56" s="22">
        <f>+C54</f>
        <v>0.06</v>
      </c>
      <c r="D56" s="21">
        <v>3000</v>
      </c>
      <c r="E56" s="21">
        <f>+D56+B56</f>
        <v>53000</v>
      </c>
      <c r="H56" s="20">
        <f t="shared" si="4"/>
        <v>48853</v>
      </c>
      <c r="I56" s="23">
        <f t="shared" si="3"/>
        <v>750000</v>
      </c>
      <c r="J56" s="22">
        <f t="shared" ref="J56" si="22">+C56</f>
        <v>0.06</v>
      </c>
      <c r="K56" s="23">
        <f t="shared" si="0"/>
        <v>45000</v>
      </c>
      <c r="L56" s="23">
        <f>+K56+I56</f>
        <v>795000</v>
      </c>
      <c r="M56" s="28"/>
      <c r="N56" s="17"/>
    </row>
    <row r="57" spans="1:14" x14ac:dyDescent="0.2">
      <c r="A57" s="20">
        <v>49035</v>
      </c>
      <c r="B57" s="21">
        <v>0</v>
      </c>
      <c r="C57" s="22"/>
      <c r="D57" s="21">
        <v>1500</v>
      </c>
      <c r="E57" s="21">
        <f>+D57+B57</f>
        <v>1500</v>
      </c>
      <c r="F57" s="21">
        <f>+E56+E57</f>
        <v>54500</v>
      </c>
      <c r="H57" s="20">
        <f t="shared" si="4"/>
        <v>49035</v>
      </c>
      <c r="I57" s="23">
        <f t="shared" si="3"/>
        <v>0</v>
      </c>
      <c r="J57" s="22"/>
      <c r="K57" s="23">
        <f t="shared" si="0"/>
        <v>22500</v>
      </c>
      <c r="L57" s="23">
        <f>+K57+I57</f>
        <v>22500</v>
      </c>
      <c r="M57" s="23">
        <f>+L56+L57</f>
        <v>817500</v>
      </c>
      <c r="N57" s="15" t="s">
        <v>39</v>
      </c>
    </row>
    <row r="58" spans="1:14" x14ac:dyDescent="0.2">
      <c r="A58" s="20">
        <v>49218</v>
      </c>
      <c r="B58" s="21">
        <v>50000</v>
      </c>
      <c r="C58" s="22"/>
      <c r="D58" s="21">
        <v>1500</v>
      </c>
      <c r="E58" s="21">
        <f>+D58+B58</f>
        <v>51500</v>
      </c>
      <c r="F58" s="21"/>
      <c r="H58" s="20">
        <f t="shared" si="4"/>
        <v>49218</v>
      </c>
      <c r="I58" s="23">
        <f t="shared" si="3"/>
        <v>750000</v>
      </c>
      <c r="J58" s="22">
        <f t="shared" ref="J58" si="23">+C58</f>
        <v>0</v>
      </c>
      <c r="K58" s="23">
        <f t="shared" si="0"/>
        <v>22500</v>
      </c>
      <c r="L58" s="23">
        <f>+K58+I58</f>
        <v>772500</v>
      </c>
      <c r="M58" s="23"/>
      <c r="N58" s="15"/>
    </row>
    <row r="59" spans="1:14" x14ac:dyDescent="0.2">
      <c r="A59" s="20"/>
      <c r="B59" s="21"/>
      <c r="C59" s="22"/>
      <c r="D59" s="21"/>
      <c r="E59" s="21"/>
      <c r="F59" s="21">
        <f>+E58+E59</f>
        <v>51500</v>
      </c>
      <c r="H59" s="20"/>
      <c r="I59" s="23"/>
      <c r="J59" s="22"/>
      <c r="K59" s="23"/>
      <c r="L59" s="23"/>
      <c r="M59" s="23">
        <f>+L58+L59</f>
        <v>772500</v>
      </c>
      <c r="N59" s="15" t="s">
        <v>40</v>
      </c>
    </row>
    <row r="60" spans="1:14" x14ac:dyDescent="0.2">
      <c r="A60" s="20"/>
      <c r="B60" s="21"/>
      <c r="C60" s="22"/>
      <c r="D60" s="21"/>
      <c r="E60" s="21"/>
      <c r="F60" s="21"/>
      <c r="H60" s="20"/>
      <c r="I60" s="23"/>
      <c r="J60" s="22"/>
      <c r="K60" s="23"/>
      <c r="L60" s="23"/>
      <c r="M60" s="23"/>
      <c r="N60" s="15"/>
    </row>
    <row r="61" spans="1:14" ht="13.5" thickBot="1" x14ac:dyDescent="0.25">
      <c r="A61" s="39"/>
      <c r="B61" s="29">
        <f>SUM(B18:B60)</f>
        <v>1000000</v>
      </c>
      <c r="C61" s="29"/>
      <c r="D61" s="29">
        <f>SUM(D18:D60)</f>
        <v>635000</v>
      </c>
      <c r="E61" s="29">
        <f>SUM(E18:E60)</f>
        <v>1635000</v>
      </c>
      <c r="F61" s="29">
        <f>SUM(F18:F60)</f>
        <v>1635000</v>
      </c>
      <c r="H61" s="39"/>
      <c r="I61" s="30">
        <f>SUM(I18:I60)</f>
        <v>15000000</v>
      </c>
      <c r="J61" s="29"/>
      <c r="K61" s="30">
        <f>SUM(K18:K60)</f>
        <v>9525000</v>
      </c>
      <c r="L61" s="30">
        <f>SUM(L18:L60)</f>
        <v>24525000</v>
      </c>
      <c r="M61" s="30">
        <f>SUM(M18:M60)</f>
        <v>24525000</v>
      </c>
      <c r="N61" s="40"/>
    </row>
    <row r="62" spans="1:14" ht="13.5" thickTop="1" x14ac:dyDescent="0.2">
      <c r="B62" s="31"/>
      <c r="I62" s="31"/>
    </row>
  </sheetData>
  <sheetProtection password="84BC" sheet="1" objects="1" scenarios="1"/>
  <mergeCells count="4">
    <mergeCell ref="B4:E4"/>
    <mergeCell ref="I4:L4"/>
    <mergeCell ref="H8:M8"/>
    <mergeCell ref="I12:L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Normal="100" workbookViewId="0">
      <selection activeCell="M14" sqref="M14"/>
    </sheetView>
  </sheetViews>
  <sheetFormatPr defaultRowHeight="12.75" x14ac:dyDescent="0.2"/>
  <cols>
    <col min="1" max="1" width="12.5703125" customWidth="1"/>
    <col min="2" max="2" width="12.5703125" bestFit="1" customWidth="1"/>
    <col min="3" max="3" width="9.28515625" bestFit="1" customWidth="1"/>
    <col min="4" max="4" width="14.7109375" customWidth="1"/>
    <col min="5" max="5" width="17.5703125" customWidth="1"/>
    <col min="6" max="6" width="18.5703125" customWidth="1"/>
    <col min="7" max="7" width="9" customWidth="1"/>
    <col min="8" max="8" width="12.5703125" customWidth="1"/>
    <col min="9" max="9" width="16.5703125" customWidth="1"/>
    <col min="10" max="10" width="9.28515625" bestFit="1" customWidth="1"/>
    <col min="11" max="11" width="18.28515625" customWidth="1"/>
    <col min="12" max="12" width="17.7109375" customWidth="1"/>
    <col min="13" max="13" width="17.28515625" customWidth="1"/>
  </cols>
  <sheetData>
    <row r="1" spans="1:13" ht="15.75" x14ac:dyDescent="0.25">
      <c r="A1" s="1" t="s">
        <v>0</v>
      </c>
      <c r="B1" s="2"/>
      <c r="C1" s="3"/>
      <c r="D1" s="2"/>
      <c r="E1" s="4"/>
      <c r="F1" s="2"/>
      <c r="G1" s="2"/>
      <c r="H1" s="1" t="s">
        <v>0</v>
      </c>
      <c r="I1" s="2"/>
      <c r="J1" s="2"/>
      <c r="K1" s="2"/>
      <c r="L1" s="5"/>
      <c r="M1" s="2"/>
    </row>
    <row r="4" spans="1:13" ht="13.5" thickBot="1" x14ac:dyDescent="0.25">
      <c r="A4" s="6"/>
      <c r="B4" s="42" t="s">
        <v>1</v>
      </c>
      <c r="C4" s="42"/>
      <c r="D4" s="42"/>
      <c r="E4" s="42"/>
      <c r="F4" s="7"/>
      <c r="H4" s="6"/>
      <c r="I4" s="42" t="s">
        <v>1</v>
      </c>
      <c r="J4" s="42"/>
      <c r="K4" s="42"/>
      <c r="L4" s="42"/>
      <c r="M4" s="7"/>
    </row>
    <row r="5" spans="1:13" ht="13.5" thickTop="1" x14ac:dyDescent="0.2">
      <c r="A5" s="8"/>
      <c r="B5" s="9"/>
      <c r="C5" s="9"/>
      <c r="D5" s="9"/>
      <c r="E5" s="9"/>
      <c r="F5" s="9"/>
      <c r="H5" s="8"/>
      <c r="I5" s="9"/>
      <c r="J5" s="9"/>
      <c r="K5" s="9"/>
      <c r="L5" s="9"/>
      <c r="M5" s="9"/>
    </row>
    <row r="6" spans="1:13" x14ac:dyDescent="0.2">
      <c r="A6" s="10" t="s">
        <v>2</v>
      </c>
      <c r="B6" s="10"/>
      <c r="C6" s="10"/>
      <c r="D6" s="10"/>
      <c r="E6" s="10"/>
      <c r="F6" s="10"/>
      <c r="H6" s="10" t="s">
        <v>2</v>
      </c>
      <c r="I6" s="10"/>
      <c r="J6" s="10"/>
      <c r="K6" s="10"/>
      <c r="L6" s="10"/>
      <c r="M6" s="10"/>
    </row>
    <row r="7" spans="1:13" x14ac:dyDescent="0.2">
      <c r="A7" s="10" t="s">
        <v>3</v>
      </c>
      <c r="B7" s="10"/>
      <c r="C7" s="10"/>
      <c r="D7" s="10"/>
      <c r="E7" s="10"/>
      <c r="F7" s="10"/>
      <c r="H7" s="10" t="s">
        <v>3</v>
      </c>
      <c r="I7" s="10"/>
      <c r="J7" s="10"/>
      <c r="K7" s="10"/>
      <c r="L7" s="10"/>
      <c r="M7" s="10"/>
    </row>
    <row r="8" spans="1:13" x14ac:dyDescent="0.2">
      <c r="A8" s="10"/>
      <c r="B8" s="10"/>
      <c r="C8" s="10"/>
      <c r="D8" s="10"/>
      <c r="E8" s="10"/>
      <c r="F8" s="10"/>
      <c r="H8" s="43" t="s">
        <v>4</v>
      </c>
      <c r="I8" s="43"/>
      <c r="J8" s="43"/>
      <c r="K8" s="43"/>
      <c r="L8" s="43"/>
      <c r="M8" s="43"/>
    </row>
    <row r="9" spans="1:13" x14ac:dyDescent="0.2">
      <c r="A9" s="10"/>
      <c r="B9" s="10"/>
      <c r="C9" s="10"/>
      <c r="D9" s="10"/>
      <c r="E9" s="10"/>
      <c r="F9" s="10"/>
      <c r="H9" s="41"/>
      <c r="I9" s="41"/>
      <c r="J9" s="41"/>
      <c r="K9" s="41"/>
      <c r="L9" s="41"/>
      <c r="M9" s="41"/>
    </row>
    <row r="10" spans="1:13" x14ac:dyDescent="0.2">
      <c r="A10" s="10"/>
      <c r="B10" s="10"/>
      <c r="C10" s="10"/>
      <c r="D10" s="10"/>
      <c r="E10" s="10"/>
      <c r="F10" s="10"/>
      <c r="H10" s="35"/>
      <c r="I10" s="34"/>
      <c r="J10" s="41"/>
      <c r="K10" s="41"/>
      <c r="L10" s="36" t="s">
        <v>35</v>
      </c>
      <c r="M10" s="37">
        <f>+A17</f>
        <v>42248</v>
      </c>
    </row>
    <row r="11" spans="1:13" ht="13.5" thickBot="1" x14ac:dyDescent="0.25">
      <c r="A11" s="10"/>
      <c r="B11" s="10"/>
      <c r="C11" s="10"/>
      <c r="D11" s="10"/>
      <c r="E11" s="10"/>
      <c r="F11" s="10"/>
      <c r="H11" s="41"/>
      <c r="I11" s="41"/>
      <c r="J11" s="41"/>
      <c r="K11" s="41"/>
      <c r="L11" s="41"/>
      <c r="M11" s="41"/>
    </row>
    <row r="12" spans="1:13" ht="13.5" thickBot="1" x14ac:dyDescent="0.25">
      <c r="A12" s="11"/>
      <c r="B12" s="12" t="s">
        <v>5</v>
      </c>
      <c r="C12" s="13"/>
      <c r="D12" s="13"/>
      <c r="E12" s="14"/>
      <c r="F12" s="15"/>
      <c r="H12" s="11"/>
      <c r="I12" s="44" t="s">
        <v>6</v>
      </c>
      <c r="J12" s="45"/>
      <c r="K12" s="45"/>
      <c r="L12" s="46"/>
      <c r="M12" s="16" t="s">
        <v>7</v>
      </c>
    </row>
    <row r="13" spans="1:13" ht="16.5" thickBot="1" x14ac:dyDescent="0.3">
      <c r="A13" s="17"/>
      <c r="B13" s="17"/>
      <c r="C13" s="17"/>
      <c r="D13" s="17"/>
      <c r="E13" s="17"/>
      <c r="F13" s="17"/>
      <c r="H13" s="17"/>
      <c r="I13" s="47"/>
      <c r="J13" s="48"/>
      <c r="K13" s="48"/>
      <c r="L13" s="49"/>
      <c r="M13" s="18">
        <v>10</v>
      </c>
    </row>
    <row r="14" spans="1:13" x14ac:dyDescent="0.2">
      <c r="A14" s="15" t="s">
        <v>8</v>
      </c>
      <c r="B14" s="15"/>
      <c r="C14" s="15"/>
      <c r="D14" s="15"/>
      <c r="E14" s="15"/>
      <c r="F14" s="15" t="s">
        <v>9</v>
      </c>
      <c r="H14" s="15" t="s">
        <v>8</v>
      </c>
      <c r="I14" s="15"/>
      <c r="J14" s="15"/>
      <c r="K14" s="15"/>
      <c r="L14" s="15"/>
      <c r="M14" s="15" t="s">
        <v>9</v>
      </c>
    </row>
    <row r="15" spans="1:13" x14ac:dyDescent="0.2">
      <c r="A15" s="19" t="s">
        <v>10</v>
      </c>
      <c r="B15" s="19" t="s">
        <v>11</v>
      </c>
      <c r="C15" s="19" t="s">
        <v>12</v>
      </c>
      <c r="D15" s="19" t="s">
        <v>13</v>
      </c>
      <c r="E15" s="19" t="s">
        <v>14</v>
      </c>
      <c r="F15" s="19" t="s">
        <v>14</v>
      </c>
      <c r="H15" s="19" t="s">
        <v>10</v>
      </c>
      <c r="I15" s="19" t="s">
        <v>11</v>
      </c>
      <c r="J15" s="19" t="s">
        <v>12</v>
      </c>
      <c r="K15" s="19" t="s">
        <v>13</v>
      </c>
      <c r="L15" s="19" t="s">
        <v>14</v>
      </c>
      <c r="M15" s="19" t="s">
        <v>14</v>
      </c>
    </row>
    <row r="16" spans="1:13" x14ac:dyDescent="0.2">
      <c r="A16" s="20"/>
      <c r="B16" s="21"/>
      <c r="C16" s="22"/>
      <c r="D16" s="21"/>
      <c r="E16" s="21"/>
      <c r="F16" s="21"/>
      <c r="H16" s="20"/>
      <c r="I16" s="21"/>
      <c r="J16" s="22"/>
      <c r="K16" s="21"/>
      <c r="L16" s="21"/>
      <c r="M16" s="21"/>
    </row>
    <row r="17" spans="1:14" x14ac:dyDescent="0.2">
      <c r="A17" s="33">
        <v>42248</v>
      </c>
      <c r="B17" s="21"/>
      <c r="C17" s="22"/>
      <c r="D17" s="21"/>
      <c r="E17" s="21"/>
      <c r="F17" s="21"/>
      <c r="H17" s="20">
        <f>A17</f>
        <v>42248</v>
      </c>
      <c r="I17" s="23"/>
      <c r="J17" s="22"/>
      <c r="K17" s="23"/>
      <c r="L17" s="23"/>
      <c r="M17" s="23"/>
      <c r="N17" s="17"/>
    </row>
    <row r="18" spans="1:14" x14ac:dyDescent="0.2">
      <c r="A18" s="20">
        <f>DATE(YEAR(A17)+1,4,1)</f>
        <v>42461</v>
      </c>
      <c r="B18" s="21">
        <v>0</v>
      </c>
      <c r="C18" s="22"/>
      <c r="D18" s="21">
        <v>35000</v>
      </c>
      <c r="E18" s="21">
        <f t="shared" ref="E18:E54" si="0">+B18+D18</f>
        <v>35000</v>
      </c>
      <c r="F18" s="21">
        <f>+E17+E18</f>
        <v>35000</v>
      </c>
      <c r="H18" s="20">
        <f t="shared" ref="H18:H57" si="1">A18</f>
        <v>42461</v>
      </c>
      <c r="I18" s="23">
        <f t="shared" ref="I18:I56" si="2">+B18*$M$13</f>
        <v>0</v>
      </c>
      <c r="J18" s="22"/>
      <c r="K18" s="23">
        <f t="shared" ref="K18:K56" si="3">+D18*$M$13</f>
        <v>350000</v>
      </c>
      <c r="L18" s="23">
        <f t="shared" ref="L18:L54" si="4">+I18+K18</f>
        <v>350000</v>
      </c>
      <c r="M18" s="23">
        <f>+L17+L18</f>
        <v>350000</v>
      </c>
      <c r="N18" s="15" t="s">
        <v>20</v>
      </c>
    </row>
    <row r="19" spans="1:14" x14ac:dyDescent="0.2">
      <c r="A19" s="20">
        <f>EDATE(A18,6)</f>
        <v>42644</v>
      </c>
      <c r="B19" s="21">
        <v>50000</v>
      </c>
      <c r="C19" s="22">
        <v>0.06</v>
      </c>
      <c r="D19" s="21">
        <v>30000</v>
      </c>
      <c r="E19" s="21">
        <f t="shared" si="0"/>
        <v>80000</v>
      </c>
      <c r="F19" s="21"/>
      <c r="H19" s="20">
        <f t="shared" si="1"/>
        <v>42644</v>
      </c>
      <c r="I19" s="23">
        <f t="shared" si="2"/>
        <v>500000</v>
      </c>
      <c r="J19" s="22">
        <v>0.06</v>
      </c>
      <c r="K19" s="23">
        <f t="shared" si="3"/>
        <v>300000</v>
      </c>
      <c r="L19" s="23">
        <f t="shared" si="4"/>
        <v>800000</v>
      </c>
      <c r="M19" s="23"/>
      <c r="N19" s="17"/>
    </row>
    <row r="20" spans="1:14" x14ac:dyDescent="0.2">
      <c r="A20" s="20">
        <f t="shared" ref="A20:A58" si="5">EDATE(A19,6)</f>
        <v>42826</v>
      </c>
      <c r="B20" s="21">
        <v>0</v>
      </c>
      <c r="C20" s="22"/>
      <c r="D20" s="21">
        <v>28500</v>
      </c>
      <c r="E20" s="21">
        <f t="shared" si="0"/>
        <v>28500</v>
      </c>
      <c r="F20" s="21">
        <f>+E19+E20</f>
        <v>108500</v>
      </c>
      <c r="H20" s="20">
        <f t="shared" si="1"/>
        <v>42826</v>
      </c>
      <c r="I20" s="23">
        <f t="shared" si="2"/>
        <v>0</v>
      </c>
      <c r="J20" s="22"/>
      <c r="K20" s="23">
        <f t="shared" si="3"/>
        <v>285000</v>
      </c>
      <c r="L20" s="23">
        <f t="shared" si="4"/>
        <v>285000</v>
      </c>
      <c r="M20" s="23">
        <f>+L19+L20</f>
        <v>1085000</v>
      </c>
      <c r="N20" s="15" t="s">
        <v>21</v>
      </c>
    </row>
    <row r="21" spans="1:14" x14ac:dyDescent="0.2">
      <c r="A21" s="20">
        <f t="shared" si="5"/>
        <v>43009</v>
      </c>
      <c r="B21" s="21">
        <v>50000</v>
      </c>
      <c r="C21" s="22">
        <f>+C19</f>
        <v>0.06</v>
      </c>
      <c r="D21" s="21">
        <v>28500</v>
      </c>
      <c r="E21" s="21">
        <f t="shared" si="0"/>
        <v>78500</v>
      </c>
      <c r="F21" s="21"/>
      <c r="H21" s="20">
        <f t="shared" si="1"/>
        <v>43009</v>
      </c>
      <c r="I21" s="23">
        <f t="shared" si="2"/>
        <v>500000</v>
      </c>
      <c r="J21" s="22">
        <f>+J19</f>
        <v>0.06</v>
      </c>
      <c r="K21" s="23">
        <f t="shared" si="3"/>
        <v>285000</v>
      </c>
      <c r="L21" s="23">
        <f t="shared" si="4"/>
        <v>785000</v>
      </c>
      <c r="M21" s="23"/>
      <c r="N21" s="17"/>
    </row>
    <row r="22" spans="1:14" x14ac:dyDescent="0.2">
      <c r="A22" s="20">
        <f t="shared" si="5"/>
        <v>43191</v>
      </c>
      <c r="B22" s="21">
        <v>0</v>
      </c>
      <c r="C22" s="22"/>
      <c r="D22" s="21">
        <v>27000</v>
      </c>
      <c r="E22" s="21">
        <f t="shared" si="0"/>
        <v>27000</v>
      </c>
      <c r="F22" s="21">
        <f>+E21+E22</f>
        <v>105500</v>
      </c>
      <c r="H22" s="20">
        <f t="shared" si="1"/>
        <v>43191</v>
      </c>
      <c r="I22" s="23">
        <f t="shared" si="2"/>
        <v>0</v>
      </c>
      <c r="J22" s="22"/>
      <c r="K22" s="23">
        <f t="shared" si="3"/>
        <v>270000</v>
      </c>
      <c r="L22" s="23">
        <f t="shared" si="4"/>
        <v>270000</v>
      </c>
      <c r="M22" s="23">
        <f>+L21+L22</f>
        <v>1055000</v>
      </c>
      <c r="N22" s="15" t="s">
        <v>22</v>
      </c>
    </row>
    <row r="23" spans="1:14" x14ac:dyDescent="0.2">
      <c r="A23" s="20">
        <f t="shared" si="5"/>
        <v>43374</v>
      </c>
      <c r="B23" s="21">
        <v>50000</v>
      </c>
      <c r="C23" s="22">
        <f>+C21</f>
        <v>0.06</v>
      </c>
      <c r="D23" s="21">
        <v>27000</v>
      </c>
      <c r="E23" s="21">
        <f t="shared" si="0"/>
        <v>77000</v>
      </c>
      <c r="F23" s="21"/>
      <c r="H23" s="20">
        <f t="shared" si="1"/>
        <v>43374</v>
      </c>
      <c r="I23" s="23">
        <f t="shared" si="2"/>
        <v>500000</v>
      </c>
      <c r="J23" s="22">
        <f>+J21</f>
        <v>0.06</v>
      </c>
      <c r="K23" s="23">
        <f t="shared" si="3"/>
        <v>270000</v>
      </c>
      <c r="L23" s="23">
        <f t="shared" si="4"/>
        <v>770000</v>
      </c>
      <c r="M23" s="23"/>
      <c r="N23" s="17"/>
    </row>
    <row r="24" spans="1:14" x14ac:dyDescent="0.2">
      <c r="A24" s="20">
        <f t="shared" si="5"/>
        <v>43556</v>
      </c>
      <c r="B24" s="21">
        <v>0</v>
      </c>
      <c r="C24" s="22"/>
      <c r="D24" s="21">
        <v>25500</v>
      </c>
      <c r="E24" s="21">
        <f t="shared" si="0"/>
        <v>25500</v>
      </c>
      <c r="F24" s="21">
        <f>+E23+E24</f>
        <v>102500</v>
      </c>
      <c r="H24" s="20">
        <f t="shared" si="1"/>
        <v>43556</v>
      </c>
      <c r="I24" s="23">
        <f t="shared" si="2"/>
        <v>0</v>
      </c>
      <c r="J24" s="22"/>
      <c r="K24" s="23">
        <f t="shared" si="3"/>
        <v>255000</v>
      </c>
      <c r="L24" s="23">
        <f t="shared" si="4"/>
        <v>255000</v>
      </c>
      <c r="M24" s="23">
        <f>+L23+L24</f>
        <v>1025000</v>
      </c>
      <c r="N24" s="15" t="s">
        <v>23</v>
      </c>
    </row>
    <row r="25" spans="1:14" x14ac:dyDescent="0.2">
      <c r="A25" s="20">
        <f t="shared" si="5"/>
        <v>43739</v>
      </c>
      <c r="B25" s="21">
        <v>50000</v>
      </c>
      <c r="C25" s="22">
        <f>+C23</f>
        <v>0.06</v>
      </c>
      <c r="D25" s="21">
        <v>25500</v>
      </c>
      <c r="E25" s="21">
        <f t="shared" si="0"/>
        <v>75500</v>
      </c>
      <c r="F25" s="21"/>
      <c r="H25" s="20">
        <f t="shared" si="1"/>
        <v>43739</v>
      </c>
      <c r="I25" s="23">
        <f t="shared" si="2"/>
        <v>500000</v>
      </c>
      <c r="J25" s="22">
        <f>+J23</f>
        <v>0.06</v>
      </c>
      <c r="K25" s="23">
        <f t="shared" si="3"/>
        <v>255000</v>
      </c>
      <c r="L25" s="23">
        <f t="shared" si="4"/>
        <v>755000</v>
      </c>
      <c r="M25" s="23"/>
      <c r="N25" s="17"/>
    </row>
    <row r="26" spans="1:14" x14ac:dyDescent="0.2">
      <c r="A26" s="20">
        <f t="shared" si="5"/>
        <v>43922</v>
      </c>
      <c r="B26" s="21">
        <v>0</v>
      </c>
      <c r="C26" s="22"/>
      <c r="D26" s="21">
        <v>24000</v>
      </c>
      <c r="E26" s="21">
        <f t="shared" si="0"/>
        <v>24000</v>
      </c>
      <c r="F26" s="21">
        <f>+E25+E26</f>
        <v>99500</v>
      </c>
      <c r="H26" s="20">
        <f t="shared" si="1"/>
        <v>43922</v>
      </c>
      <c r="I26" s="23">
        <f t="shared" si="2"/>
        <v>0</v>
      </c>
      <c r="J26" s="22"/>
      <c r="K26" s="23">
        <f t="shared" si="3"/>
        <v>240000</v>
      </c>
      <c r="L26" s="23">
        <f t="shared" si="4"/>
        <v>240000</v>
      </c>
      <c r="M26" s="23">
        <f>+L25+L26</f>
        <v>995000</v>
      </c>
      <c r="N26" s="15" t="s">
        <v>24</v>
      </c>
    </row>
    <row r="27" spans="1:14" x14ac:dyDescent="0.2">
      <c r="A27" s="20">
        <f t="shared" si="5"/>
        <v>44105</v>
      </c>
      <c r="B27" s="21">
        <v>50000</v>
      </c>
      <c r="C27" s="22">
        <f>+C25</f>
        <v>0.06</v>
      </c>
      <c r="D27" s="21">
        <v>24000</v>
      </c>
      <c r="E27" s="21">
        <f t="shared" si="0"/>
        <v>74000</v>
      </c>
      <c r="F27" s="21"/>
      <c r="H27" s="20">
        <f t="shared" si="1"/>
        <v>44105</v>
      </c>
      <c r="I27" s="23">
        <f t="shared" si="2"/>
        <v>500000</v>
      </c>
      <c r="J27" s="22">
        <f>+J25</f>
        <v>0.06</v>
      </c>
      <c r="K27" s="23">
        <f t="shared" si="3"/>
        <v>240000</v>
      </c>
      <c r="L27" s="23">
        <f t="shared" si="4"/>
        <v>740000</v>
      </c>
      <c r="M27" s="23"/>
      <c r="N27" s="17"/>
    </row>
    <row r="28" spans="1:14" x14ac:dyDescent="0.2">
      <c r="A28" s="20">
        <f t="shared" si="5"/>
        <v>44287</v>
      </c>
      <c r="B28" s="21">
        <v>0</v>
      </c>
      <c r="C28" s="22"/>
      <c r="D28" s="21">
        <v>22500</v>
      </c>
      <c r="E28" s="21">
        <f t="shared" si="0"/>
        <v>22500</v>
      </c>
      <c r="F28" s="21">
        <f>+E27+E28</f>
        <v>96500</v>
      </c>
      <c r="H28" s="20">
        <f t="shared" si="1"/>
        <v>44287</v>
      </c>
      <c r="I28" s="23">
        <f t="shared" si="2"/>
        <v>0</v>
      </c>
      <c r="J28" s="22"/>
      <c r="K28" s="23">
        <f t="shared" si="3"/>
        <v>225000</v>
      </c>
      <c r="L28" s="23">
        <f t="shared" si="4"/>
        <v>225000</v>
      </c>
      <c r="M28" s="23">
        <f>+L27+L28</f>
        <v>965000</v>
      </c>
      <c r="N28" s="15" t="s">
        <v>25</v>
      </c>
    </row>
    <row r="29" spans="1:14" x14ac:dyDescent="0.2">
      <c r="A29" s="20">
        <f t="shared" si="5"/>
        <v>44470</v>
      </c>
      <c r="B29" s="21">
        <v>50000</v>
      </c>
      <c r="C29" s="22">
        <f>+C27</f>
        <v>0.06</v>
      </c>
      <c r="D29" s="21">
        <v>22500</v>
      </c>
      <c r="E29" s="21">
        <f t="shared" si="0"/>
        <v>72500</v>
      </c>
      <c r="F29" s="21"/>
      <c r="H29" s="20">
        <f t="shared" si="1"/>
        <v>44470</v>
      </c>
      <c r="I29" s="23">
        <f t="shared" si="2"/>
        <v>500000</v>
      </c>
      <c r="J29" s="22">
        <f>+J27</f>
        <v>0.06</v>
      </c>
      <c r="K29" s="23">
        <f t="shared" si="3"/>
        <v>225000</v>
      </c>
      <c r="L29" s="23">
        <f t="shared" si="4"/>
        <v>725000</v>
      </c>
      <c r="M29" s="23"/>
      <c r="N29" s="17"/>
    </row>
    <row r="30" spans="1:14" x14ac:dyDescent="0.2">
      <c r="A30" s="20">
        <f t="shared" si="5"/>
        <v>44652</v>
      </c>
      <c r="B30" s="21">
        <v>0</v>
      </c>
      <c r="C30" s="22"/>
      <c r="D30" s="21">
        <v>21000</v>
      </c>
      <c r="E30" s="21">
        <f t="shared" si="0"/>
        <v>21000</v>
      </c>
      <c r="F30" s="21">
        <f>+E29+E30</f>
        <v>93500</v>
      </c>
      <c r="H30" s="20">
        <f t="shared" si="1"/>
        <v>44652</v>
      </c>
      <c r="I30" s="23">
        <f t="shared" si="2"/>
        <v>0</v>
      </c>
      <c r="J30" s="22"/>
      <c r="K30" s="23">
        <f t="shared" si="3"/>
        <v>210000</v>
      </c>
      <c r="L30" s="23">
        <f t="shared" si="4"/>
        <v>210000</v>
      </c>
      <c r="M30" s="23">
        <f>+L29+L30</f>
        <v>935000</v>
      </c>
      <c r="N30" s="15" t="s">
        <v>26</v>
      </c>
    </row>
    <row r="31" spans="1:14" x14ac:dyDescent="0.2">
      <c r="A31" s="20">
        <f t="shared" si="5"/>
        <v>44835</v>
      </c>
      <c r="B31" s="21">
        <v>50000</v>
      </c>
      <c r="C31" s="22">
        <f>+C29</f>
        <v>0.06</v>
      </c>
      <c r="D31" s="21">
        <v>21000</v>
      </c>
      <c r="E31" s="21">
        <f t="shared" si="0"/>
        <v>71000</v>
      </c>
      <c r="F31" s="21"/>
      <c r="H31" s="20">
        <f t="shared" si="1"/>
        <v>44835</v>
      </c>
      <c r="I31" s="23">
        <f t="shared" si="2"/>
        <v>500000</v>
      </c>
      <c r="J31" s="22">
        <f>+J29</f>
        <v>0.06</v>
      </c>
      <c r="K31" s="23">
        <f t="shared" si="3"/>
        <v>210000</v>
      </c>
      <c r="L31" s="23">
        <f t="shared" si="4"/>
        <v>710000</v>
      </c>
      <c r="M31" s="23"/>
      <c r="N31" s="17"/>
    </row>
    <row r="32" spans="1:14" x14ac:dyDescent="0.2">
      <c r="A32" s="20">
        <f t="shared" si="5"/>
        <v>45017</v>
      </c>
      <c r="B32" s="21">
        <v>0</v>
      </c>
      <c r="C32" s="22"/>
      <c r="D32" s="21">
        <v>19500</v>
      </c>
      <c r="E32" s="21">
        <f t="shared" si="0"/>
        <v>19500</v>
      </c>
      <c r="F32" s="21">
        <f>+E31+E32</f>
        <v>90500</v>
      </c>
      <c r="H32" s="20">
        <f t="shared" si="1"/>
        <v>45017</v>
      </c>
      <c r="I32" s="23">
        <f t="shared" si="2"/>
        <v>0</v>
      </c>
      <c r="J32" s="22"/>
      <c r="K32" s="23">
        <f t="shared" si="3"/>
        <v>195000</v>
      </c>
      <c r="L32" s="23">
        <f t="shared" si="4"/>
        <v>195000</v>
      </c>
      <c r="M32" s="23">
        <f>+L31+L32</f>
        <v>905000</v>
      </c>
      <c r="N32" s="15" t="s">
        <v>27</v>
      </c>
    </row>
    <row r="33" spans="1:14" x14ac:dyDescent="0.2">
      <c r="A33" s="20">
        <f t="shared" si="5"/>
        <v>45200</v>
      </c>
      <c r="B33" s="21">
        <v>50000</v>
      </c>
      <c r="C33" s="22">
        <f>+C31</f>
        <v>0.06</v>
      </c>
      <c r="D33" s="21">
        <v>19500</v>
      </c>
      <c r="E33" s="21">
        <f t="shared" si="0"/>
        <v>69500</v>
      </c>
      <c r="F33" s="21"/>
      <c r="H33" s="20">
        <f t="shared" si="1"/>
        <v>45200</v>
      </c>
      <c r="I33" s="23">
        <f t="shared" si="2"/>
        <v>500000</v>
      </c>
      <c r="J33" s="22">
        <f>+J31</f>
        <v>0.06</v>
      </c>
      <c r="K33" s="23">
        <f t="shared" si="3"/>
        <v>195000</v>
      </c>
      <c r="L33" s="23">
        <f t="shared" si="4"/>
        <v>695000</v>
      </c>
      <c r="M33" s="23"/>
      <c r="N33" s="17"/>
    </row>
    <row r="34" spans="1:14" x14ac:dyDescent="0.2">
      <c r="A34" s="20">
        <f t="shared" si="5"/>
        <v>45383</v>
      </c>
      <c r="B34" s="21">
        <v>0</v>
      </c>
      <c r="C34" s="22"/>
      <c r="D34" s="21">
        <v>18000</v>
      </c>
      <c r="E34" s="21">
        <f t="shared" si="0"/>
        <v>18000</v>
      </c>
      <c r="F34" s="21">
        <f>+E33+E34</f>
        <v>87500</v>
      </c>
      <c r="H34" s="20">
        <f t="shared" si="1"/>
        <v>45383</v>
      </c>
      <c r="I34" s="23">
        <f t="shared" si="2"/>
        <v>0</v>
      </c>
      <c r="J34" s="22"/>
      <c r="K34" s="23">
        <f t="shared" si="3"/>
        <v>180000</v>
      </c>
      <c r="L34" s="23">
        <f t="shared" si="4"/>
        <v>180000</v>
      </c>
      <c r="M34" s="23">
        <f>+L33+L34</f>
        <v>875000</v>
      </c>
      <c r="N34" s="15" t="s">
        <v>28</v>
      </c>
    </row>
    <row r="35" spans="1:14" x14ac:dyDescent="0.2">
      <c r="A35" s="20">
        <f t="shared" si="5"/>
        <v>45566</v>
      </c>
      <c r="B35" s="21">
        <v>50000</v>
      </c>
      <c r="C35" s="22">
        <f>+C33</f>
        <v>0.06</v>
      </c>
      <c r="D35" s="21">
        <v>18000</v>
      </c>
      <c r="E35" s="21">
        <f t="shared" si="0"/>
        <v>68000</v>
      </c>
      <c r="F35" s="21"/>
      <c r="H35" s="20">
        <f t="shared" si="1"/>
        <v>45566</v>
      </c>
      <c r="I35" s="23">
        <f t="shared" si="2"/>
        <v>500000</v>
      </c>
      <c r="J35" s="22">
        <f>+J33</f>
        <v>0.06</v>
      </c>
      <c r="K35" s="23">
        <f t="shared" si="3"/>
        <v>180000</v>
      </c>
      <c r="L35" s="23">
        <f t="shared" si="4"/>
        <v>680000</v>
      </c>
      <c r="M35" s="23"/>
      <c r="N35" s="17"/>
    </row>
    <row r="36" spans="1:14" x14ac:dyDescent="0.2">
      <c r="A36" s="20">
        <f t="shared" si="5"/>
        <v>45748</v>
      </c>
      <c r="B36" s="21">
        <v>0</v>
      </c>
      <c r="C36" s="22"/>
      <c r="D36" s="21">
        <v>16500</v>
      </c>
      <c r="E36" s="21">
        <f t="shared" si="0"/>
        <v>16500</v>
      </c>
      <c r="F36" s="21">
        <f>+E35+E36</f>
        <v>84500</v>
      </c>
      <c r="H36" s="20">
        <f t="shared" si="1"/>
        <v>45748</v>
      </c>
      <c r="I36" s="23">
        <f t="shared" si="2"/>
        <v>0</v>
      </c>
      <c r="J36" s="22"/>
      <c r="K36" s="23">
        <f t="shared" si="3"/>
        <v>165000</v>
      </c>
      <c r="L36" s="23">
        <f t="shared" si="4"/>
        <v>165000</v>
      </c>
      <c r="M36" s="23">
        <f>+L35+L36</f>
        <v>845000</v>
      </c>
      <c r="N36" s="15" t="s">
        <v>29</v>
      </c>
    </row>
    <row r="37" spans="1:14" x14ac:dyDescent="0.2">
      <c r="A37" s="20">
        <f t="shared" si="5"/>
        <v>45931</v>
      </c>
      <c r="B37" s="24">
        <v>50000</v>
      </c>
      <c r="C37" s="22">
        <f>+C35</f>
        <v>0.06</v>
      </c>
      <c r="D37" s="24">
        <v>16500</v>
      </c>
      <c r="E37" s="21">
        <f t="shared" si="0"/>
        <v>66500</v>
      </c>
      <c r="F37" s="21"/>
      <c r="H37" s="20">
        <f t="shared" si="1"/>
        <v>45931</v>
      </c>
      <c r="I37" s="23">
        <f t="shared" si="2"/>
        <v>500000</v>
      </c>
      <c r="J37" s="22">
        <f>+J35</f>
        <v>0.06</v>
      </c>
      <c r="K37" s="23">
        <f t="shared" si="3"/>
        <v>165000</v>
      </c>
      <c r="L37" s="23">
        <f t="shared" si="4"/>
        <v>665000</v>
      </c>
      <c r="M37" s="23"/>
      <c r="N37" s="17"/>
    </row>
    <row r="38" spans="1:14" x14ac:dyDescent="0.2">
      <c r="A38" s="20">
        <f t="shared" si="5"/>
        <v>46113</v>
      </c>
      <c r="B38" s="26">
        <v>0</v>
      </c>
      <c r="C38" s="22"/>
      <c r="D38" s="26">
        <v>15000</v>
      </c>
      <c r="E38" s="21">
        <f t="shared" si="0"/>
        <v>15000</v>
      </c>
      <c r="F38" s="21">
        <f>+E37+E38</f>
        <v>81500</v>
      </c>
      <c r="H38" s="20">
        <f t="shared" si="1"/>
        <v>46113</v>
      </c>
      <c r="I38" s="23">
        <f t="shared" si="2"/>
        <v>0</v>
      </c>
      <c r="J38" s="22"/>
      <c r="K38" s="23">
        <f t="shared" si="3"/>
        <v>150000</v>
      </c>
      <c r="L38" s="23">
        <f t="shared" si="4"/>
        <v>150000</v>
      </c>
      <c r="M38" s="23">
        <f>+L37+L38</f>
        <v>815000</v>
      </c>
      <c r="N38" s="15" t="s">
        <v>30</v>
      </c>
    </row>
    <row r="39" spans="1:14" x14ac:dyDescent="0.2">
      <c r="A39" s="20">
        <f t="shared" si="5"/>
        <v>46296</v>
      </c>
      <c r="B39" s="21">
        <v>50000</v>
      </c>
      <c r="C39" s="22">
        <f>+C37</f>
        <v>0.06</v>
      </c>
      <c r="D39" s="21">
        <v>15000</v>
      </c>
      <c r="E39" s="21">
        <f t="shared" si="0"/>
        <v>65000</v>
      </c>
      <c r="F39" s="21"/>
      <c r="H39" s="20">
        <f t="shared" si="1"/>
        <v>46296</v>
      </c>
      <c r="I39" s="23">
        <f t="shared" si="2"/>
        <v>500000</v>
      </c>
      <c r="J39" s="22">
        <f>+J37</f>
        <v>0.06</v>
      </c>
      <c r="K39" s="23">
        <f t="shared" si="3"/>
        <v>150000</v>
      </c>
      <c r="L39" s="23">
        <f t="shared" si="4"/>
        <v>650000</v>
      </c>
      <c r="M39" s="23"/>
      <c r="N39" s="17"/>
    </row>
    <row r="40" spans="1:14" x14ac:dyDescent="0.2">
      <c r="A40" s="20">
        <f t="shared" si="5"/>
        <v>46478</v>
      </c>
      <c r="B40" s="21">
        <v>0</v>
      </c>
      <c r="C40" s="22"/>
      <c r="D40" s="21">
        <v>13500</v>
      </c>
      <c r="E40" s="21">
        <f t="shared" si="0"/>
        <v>13500</v>
      </c>
      <c r="F40" s="21">
        <f>+E39+E40</f>
        <v>78500</v>
      </c>
      <c r="H40" s="20">
        <f t="shared" si="1"/>
        <v>46478</v>
      </c>
      <c r="I40" s="23">
        <f t="shared" si="2"/>
        <v>0</v>
      </c>
      <c r="J40" s="22"/>
      <c r="K40" s="23">
        <f t="shared" si="3"/>
        <v>135000</v>
      </c>
      <c r="L40" s="23">
        <f t="shared" si="4"/>
        <v>135000</v>
      </c>
      <c r="M40" s="23">
        <f>+L39+L40</f>
        <v>785000</v>
      </c>
      <c r="N40" s="15" t="s">
        <v>31</v>
      </c>
    </row>
    <row r="41" spans="1:14" x14ac:dyDescent="0.2">
      <c r="A41" s="20">
        <f t="shared" si="5"/>
        <v>46661</v>
      </c>
      <c r="B41" s="21">
        <v>50000</v>
      </c>
      <c r="C41" s="22">
        <f>+C39</f>
        <v>0.06</v>
      </c>
      <c r="D41" s="21">
        <v>13500</v>
      </c>
      <c r="E41" s="21">
        <f t="shared" si="0"/>
        <v>63500</v>
      </c>
      <c r="F41" s="21"/>
      <c r="H41" s="20">
        <f t="shared" si="1"/>
        <v>46661</v>
      </c>
      <c r="I41" s="23">
        <f t="shared" si="2"/>
        <v>500000</v>
      </c>
      <c r="J41" s="22">
        <f>+J39</f>
        <v>0.06</v>
      </c>
      <c r="K41" s="23">
        <f t="shared" si="3"/>
        <v>135000</v>
      </c>
      <c r="L41" s="23">
        <f t="shared" si="4"/>
        <v>635000</v>
      </c>
      <c r="M41" s="23"/>
      <c r="N41" s="17"/>
    </row>
    <row r="42" spans="1:14" x14ac:dyDescent="0.2">
      <c r="A42" s="20">
        <f t="shared" si="5"/>
        <v>46844</v>
      </c>
      <c r="B42" s="21">
        <v>0</v>
      </c>
      <c r="C42" s="22"/>
      <c r="D42" s="21">
        <v>12000</v>
      </c>
      <c r="E42" s="21">
        <f t="shared" si="0"/>
        <v>12000</v>
      </c>
      <c r="F42" s="21">
        <f>+E41+E42</f>
        <v>75500</v>
      </c>
      <c r="H42" s="20">
        <f t="shared" si="1"/>
        <v>46844</v>
      </c>
      <c r="I42" s="23">
        <f t="shared" si="2"/>
        <v>0</v>
      </c>
      <c r="J42" s="22"/>
      <c r="K42" s="23">
        <f t="shared" si="3"/>
        <v>120000</v>
      </c>
      <c r="L42" s="23">
        <f t="shared" si="4"/>
        <v>120000</v>
      </c>
      <c r="M42" s="23">
        <f>+L41+L42</f>
        <v>755000</v>
      </c>
      <c r="N42" s="15" t="s">
        <v>32</v>
      </c>
    </row>
    <row r="43" spans="1:14" x14ac:dyDescent="0.2">
      <c r="A43" s="20">
        <f t="shared" si="5"/>
        <v>47027</v>
      </c>
      <c r="B43" s="21">
        <v>50000</v>
      </c>
      <c r="C43" s="22">
        <f>+C41</f>
        <v>0.06</v>
      </c>
      <c r="D43" s="21">
        <v>12000</v>
      </c>
      <c r="E43" s="21">
        <f t="shared" si="0"/>
        <v>62000</v>
      </c>
      <c r="F43" s="21"/>
      <c r="H43" s="20">
        <f t="shared" si="1"/>
        <v>47027</v>
      </c>
      <c r="I43" s="23">
        <f t="shared" si="2"/>
        <v>500000</v>
      </c>
      <c r="J43" s="22">
        <f>+J41</f>
        <v>0.06</v>
      </c>
      <c r="K43" s="23">
        <f t="shared" si="3"/>
        <v>120000</v>
      </c>
      <c r="L43" s="23">
        <f t="shared" si="4"/>
        <v>620000</v>
      </c>
      <c r="M43" s="23"/>
      <c r="N43" s="17"/>
    </row>
    <row r="44" spans="1:14" x14ac:dyDescent="0.2">
      <c r="A44" s="20">
        <f t="shared" si="5"/>
        <v>47209</v>
      </c>
      <c r="B44" s="21">
        <v>0</v>
      </c>
      <c r="C44" s="22"/>
      <c r="D44" s="21">
        <v>10500</v>
      </c>
      <c r="E44" s="21">
        <f t="shared" si="0"/>
        <v>10500</v>
      </c>
      <c r="F44" s="21">
        <f>+E43+E44</f>
        <v>72500</v>
      </c>
      <c r="H44" s="20">
        <f t="shared" si="1"/>
        <v>47209</v>
      </c>
      <c r="I44" s="23">
        <f t="shared" si="2"/>
        <v>0</v>
      </c>
      <c r="J44" s="22"/>
      <c r="K44" s="23">
        <f t="shared" si="3"/>
        <v>105000</v>
      </c>
      <c r="L44" s="23">
        <f t="shared" si="4"/>
        <v>105000</v>
      </c>
      <c r="M44" s="23">
        <f>+L43+L44</f>
        <v>725000</v>
      </c>
      <c r="N44" s="15" t="s">
        <v>33</v>
      </c>
    </row>
    <row r="45" spans="1:14" x14ac:dyDescent="0.2">
      <c r="A45" s="20">
        <f t="shared" si="5"/>
        <v>47392</v>
      </c>
      <c r="B45" s="21">
        <v>50000</v>
      </c>
      <c r="C45" s="22">
        <f>+C43</f>
        <v>0.06</v>
      </c>
      <c r="D45" s="21">
        <v>10500</v>
      </c>
      <c r="E45" s="21">
        <f t="shared" si="0"/>
        <v>60500</v>
      </c>
      <c r="F45" s="21"/>
      <c r="H45" s="20">
        <f t="shared" si="1"/>
        <v>47392</v>
      </c>
      <c r="I45" s="23">
        <f t="shared" si="2"/>
        <v>500000</v>
      </c>
      <c r="J45" s="22">
        <f>+J43</f>
        <v>0.06</v>
      </c>
      <c r="K45" s="23">
        <f t="shared" si="3"/>
        <v>105000</v>
      </c>
      <c r="L45" s="23">
        <f t="shared" si="4"/>
        <v>605000</v>
      </c>
      <c r="M45" s="23"/>
      <c r="N45" s="17"/>
    </row>
    <row r="46" spans="1:14" x14ac:dyDescent="0.2">
      <c r="A46" s="20">
        <f t="shared" si="5"/>
        <v>47574</v>
      </c>
      <c r="B46" s="21">
        <v>0</v>
      </c>
      <c r="C46" s="22"/>
      <c r="D46" s="21">
        <v>9000</v>
      </c>
      <c r="E46" s="21">
        <f t="shared" si="0"/>
        <v>9000</v>
      </c>
      <c r="F46" s="21">
        <f>+E45+E46</f>
        <v>69500</v>
      </c>
      <c r="H46" s="20">
        <f t="shared" si="1"/>
        <v>47574</v>
      </c>
      <c r="I46" s="23">
        <f t="shared" si="2"/>
        <v>0</v>
      </c>
      <c r="J46" s="22"/>
      <c r="K46" s="23">
        <f t="shared" si="3"/>
        <v>90000</v>
      </c>
      <c r="L46" s="23">
        <f t="shared" si="4"/>
        <v>90000</v>
      </c>
      <c r="M46" s="23">
        <f>+L45+L46</f>
        <v>695000</v>
      </c>
      <c r="N46" s="15" t="s">
        <v>34</v>
      </c>
    </row>
    <row r="47" spans="1:14" x14ac:dyDescent="0.2">
      <c r="A47" s="20">
        <f t="shared" si="5"/>
        <v>47757</v>
      </c>
      <c r="B47" s="21">
        <v>50000</v>
      </c>
      <c r="C47" s="22">
        <f>+C45</f>
        <v>0.06</v>
      </c>
      <c r="D47" s="21">
        <v>9000</v>
      </c>
      <c r="E47" s="21">
        <f t="shared" si="0"/>
        <v>59000</v>
      </c>
      <c r="F47" s="21"/>
      <c r="H47" s="20">
        <f t="shared" si="1"/>
        <v>47757</v>
      </c>
      <c r="I47" s="23">
        <f t="shared" si="2"/>
        <v>500000</v>
      </c>
      <c r="J47" s="22">
        <f>+J45</f>
        <v>0.06</v>
      </c>
      <c r="K47" s="23">
        <f t="shared" si="3"/>
        <v>90000</v>
      </c>
      <c r="L47" s="23">
        <f t="shared" si="4"/>
        <v>590000</v>
      </c>
      <c r="M47" s="23"/>
      <c r="N47" s="17"/>
    </row>
    <row r="48" spans="1:14" x14ac:dyDescent="0.2">
      <c r="A48" s="20">
        <f t="shared" si="5"/>
        <v>47939</v>
      </c>
      <c r="B48" s="21">
        <v>0</v>
      </c>
      <c r="C48" s="22"/>
      <c r="D48" s="21">
        <v>7500</v>
      </c>
      <c r="E48" s="21">
        <f t="shared" si="0"/>
        <v>7500</v>
      </c>
      <c r="F48" s="21">
        <f>+E47+E48</f>
        <v>66500</v>
      </c>
      <c r="H48" s="20">
        <f t="shared" si="1"/>
        <v>47939</v>
      </c>
      <c r="I48" s="23">
        <f t="shared" si="2"/>
        <v>0</v>
      </c>
      <c r="J48" s="22"/>
      <c r="K48" s="23">
        <f t="shared" si="3"/>
        <v>75000</v>
      </c>
      <c r="L48" s="23">
        <f t="shared" si="4"/>
        <v>75000</v>
      </c>
      <c r="M48" s="23">
        <f>+L47+L48</f>
        <v>665000</v>
      </c>
      <c r="N48" s="15" t="s">
        <v>36</v>
      </c>
    </row>
    <row r="49" spans="1:14" x14ac:dyDescent="0.2">
      <c r="A49" s="20">
        <f t="shared" si="5"/>
        <v>48122</v>
      </c>
      <c r="B49" s="21">
        <v>50000</v>
      </c>
      <c r="C49" s="22">
        <f>+C47</f>
        <v>0.06</v>
      </c>
      <c r="D49" s="21">
        <v>7500</v>
      </c>
      <c r="E49" s="21">
        <f t="shared" si="0"/>
        <v>57500</v>
      </c>
      <c r="F49" s="21"/>
      <c r="H49" s="20">
        <f t="shared" si="1"/>
        <v>48122</v>
      </c>
      <c r="I49" s="23">
        <f t="shared" si="2"/>
        <v>500000</v>
      </c>
      <c r="J49" s="22">
        <f>+J47</f>
        <v>0.06</v>
      </c>
      <c r="K49" s="23">
        <f t="shared" si="3"/>
        <v>75000</v>
      </c>
      <c r="L49" s="23">
        <f t="shared" si="4"/>
        <v>575000</v>
      </c>
      <c r="M49" s="23"/>
      <c r="N49" s="17"/>
    </row>
    <row r="50" spans="1:14" x14ac:dyDescent="0.2">
      <c r="A50" s="20">
        <f t="shared" si="5"/>
        <v>48305</v>
      </c>
      <c r="B50" s="21">
        <v>0</v>
      </c>
      <c r="C50" s="22"/>
      <c r="D50" s="21">
        <v>6000</v>
      </c>
      <c r="E50" s="21">
        <f t="shared" si="0"/>
        <v>6000</v>
      </c>
      <c r="F50" s="21">
        <f>+E49+E50</f>
        <v>63500</v>
      </c>
      <c r="H50" s="20">
        <f t="shared" si="1"/>
        <v>48305</v>
      </c>
      <c r="I50" s="23">
        <f t="shared" si="2"/>
        <v>0</v>
      </c>
      <c r="J50" s="22"/>
      <c r="K50" s="23">
        <f t="shared" si="3"/>
        <v>60000</v>
      </c>
      <c r="L50" s="23">
        <f t="shared" si="4"/>
        <v>60000</v>
      </c>
      <c r="M50" s="23">
        <f>+L49+L50</f>
        <v>635000</v>
      </c>
      <c r="N50" s="15" t="s">
        <v>37</v>
      </c>
    </row>
    <row r="51" spans="1:14" x14ac:dyDescent="0.2">
      <c r="A51" s="20">
        <f t="shared" si="5"/>
        <v>48488</v>
      </c>
      <c r="B51" s="21">
        <v>50000</v>
      </c>
      <c r="C51" s="22">
        <f>+C49</f>
        <v>0.06</v>
      </c>
      <c r="D51" s="21">
        <v>6000</v>
      </c>
      <c r="E51" s="21">
        <f t="shared" si="0"/>
        <v>56000</v>
      </c>
      <c r="F51" s="21"/>
      <c r="H51" s="20">
        <f t="shared" si="1"/>
        <v>48488</v>
      </c>
      <c r="I51" s="23">
        <f t="shared" si="2"/>
        <v>500000</v>
      </c>
      <c r="J51" s="22">
        <f>+J49</f>
        <v>0.06</v>
      </c>
      <c r="K51" s="23">
        <f t="shared" si="3"/>
        <v>60000</v>
      </c>
      <c r="L51" s="23">
        <f t="shared" si="4"/>
        <v>560000</v>
      </c>
      <c r="M51" s="23"/>
      <c r="N51" s="17"/>
    </row>
    <row r="52" spans="1:14" x14ac:dyDescent="0.2">
      <c r="A52" s="20">
        <f t="shared" si="5"/>
        <v>48670</v>
      </c>
      <c r="B52" s="21">
        <v>0</v>
      </c>
      <c r="C52" s="22"/>
      <c r="D52" s="21">
        <v>4500</v>
      </c>
      <c r="E52" s="21">
        <f t="shared" si="0"/>
        <v>4500</v>
      </c>
      <c r="F52" s="21">
        <f>+E51+E52</f>
        <v>60500</v>
      </c>
      <c r="H52" s="20">
        <f t="shared" si="1"/>
        <v>48670</v>
      </c>
      <c r="I52" s="23">
        <f t="shared" si="2"/>
        <v>0</v>
      </c>
      <c r="J52" s="22"/>
      <c r="K52" s="23">
        <f t="shared" si="3"/>
        <v>45000</v>
      </c>
      <c r="L52" s="23">
        <f t="shared" si="4"/>
        <v>45000</v>
      </c>
      <c r="M52" s="23">
        <f>+L51+L52</f>
        <v>605000</v>
      </c>
      <c r="N52" s="15" t="s">
        <v>38</v>
      </c>
    </row>
    <row r="53" spans="1:14" x14ac:dyDescent="0.2">
      <c r="A53" s="20">
        <f t="shared" si="5"/>
        <v>48853</v>
      </c>
      <c r="B53" s="21">
        <v>50000</v>
      </c>
      <c r="C53" s="22">
        <f>+C51</f>
        <v>0.06</v>
      </c>
      <c r="D53" s="21">
        <v>4500</v>
      </c>
      <c r="E53" s="21">
        <f t="shared" si="0"/>
        <v>54500</v>
      </c>
      <c r="F53" s="21"/>
      <c r="H53" s="20">
        <f t="shared" si="1"/>
        <v>48853</v>
      </c>
      <c r="I53" s="23">
        <f t="shared" si="2"/>
        <v>500000</v>
      </c>
      <c r="J53" s="22">
        <f>+J51</f>
        <v>0.06</v>
      </c>
      <c r="K53" s="23">
        <f t="shared" si="3"/>
        <v>45000</v>
      </c>
      <c r="L53" s="23">
        <f t="shared" si="4"/>
        <v>545000</v>
      </c>
      <c r="M53" s="23"/>
      <c r="N53" s="17"/>
    </row>
    <row r="54" spans="1:14" x14ac:dyDescent="0.2">
      <c r="A54" s="20">
        <f t="shared" si="5"/>
        <v>49035</v>
      </c>
      <c r="B54" s="24">
        <v>0</v>
      </c>
      <c r="C54" s="27"/>
      <c r="D54" s="24">
        <v>3000</v>
      </c>
      <c r="E54" s="21">
        <f t="shared" si="0"/>
        <v>3000</v>
      </c>
      <c r="F54" s="21">
        <f>+E53+E54</f>
        <v>57500</v>
      </c>
      <c r="H54" s="20">
        <f t="shared" si="1"/>
        <v>49035</v>
      </c>
      <c r="I54" s="23">
        <f t="shared" si="2"/>
        <v>0</v>
      </c>
      <c r="J54" s="27"/>
      <c r="K54" s="23">
        <f t="shared" si="3"/>
        <v>30000</v>
      </c>
      <c r="L54" s="23">
        <f t="shared" si="4"/>
        <v>30000</v>
      </c>
      <c r="M54" s="23">
        <f>+L53+L54</f>
        <v>575000</v>
      </c>
      <c r="N54" s="15" t="s">
        <v>39</v>
      </c>
    </row>
    <row r="55" spans="1:14" x14ac:dyDescent="0.2">
      <c r="A55" s="20">
        <f t="shared" si="5"/>
        <v>49218</v>
      </c>
      <c r="B55" s="21">
        <v>50000</v>
      </c>
      <c r="C55" s="22">
        <f>+C53</f>
        <v>0.06</v>
      </c>
      <c r="D55" s="21">
        <v>3000</v>
      </c>
      <c r="E55" s="21">
        <f>+D55+B55</f>
        <v>53000</v>
      </c>
      <c r="H55" s="20">
        <f t="shared" si="1"/>
        <v>49218</v>
      </c>
      <c r="I55" s="23">
        <f t="shared" si="2"/>
        <v>500000</v>
      </c>
      <c r="J55" s="22">
        <f>+J53</f>
        <v>0.06</v>
      </c>
      <c r="K55" s="23">
        <f t="shared" si="3"/>
        <v>30000</v>
      </c>
      <c r="L55" s="23">
        <f>+K55+I55</f>
        <v>530000</v>
      </c>
      <c r="M55" s="28"/>
      <c r="N55" s="17"/>
    </row>
    <row r="56" spans="1:14" x14ac:dyDescent="0.2">
      <c r="A56" s="20">
        <f t="shared" si="5"/>
        <v>49400</v>
      </c>
      <c r="B56" s="21">
        <v>0</v>
      </c>
      <c r="C56" s="22"/>
      <c r="D56" s="21">
        <v>1500</v>
      </c>
      <c r="E56" s="21">
        <f>+D56+B56</f>
        <v>1500</v>
      </c>
      <c r="F56" s="21">
        <f>+E55+E56</f>
        <v>54500</v>
      </c>
      <c r="H56" s="20">
        <f t="shared" si="1"/>
        <v>49400</v>
      </c>
      <c r="I56" s="23">
        <f t="shared" si="2"/>
        <v>0</v>
      </c>
      <c r="J56" s="22"/>
      <c r="K56" s="23">
        <f t="shared" si="3"/>
        <v>15000</v>
      </c>
      <c r="L56" s="23">
        <f>+K56+I56</f>
        <v>15000</v>
      </c>
      <c r="M56" s="23">
        <f>+L55+L56</f>
        <v>545000</v>
      </c>
      <c r="N56" s="15" t="s">
        <v>40</v>
      </c>
    </row>
    <row r="57" spans="1:14" x14ac:dyDescent="0.2">
      <c r="A57" s="20">
        <f t="shared" si="5"/>
        <v>49583</v>
      </c>
      <c r="B57" s="21">
        <v>50000</v>
      </c>
      <c r="C57" s="22"/>
      <c r="D57" s="21">
        <v>1500</v>
      </c>
      <c r="E57" s="21">
        <f>+D57+B57</f>
        <v>51500</v>
      </c>
      <c r="F57" s="21"/>
      <c r="H57" s="20">
        <f t="shared" si="1"/>
        <v>49583</v>
      </c>
      <c r="I57" s="23">
        <f>+B57*$M$13</f>
        <v>500000</v>
      </c>
      <c r="J57" s="22">
        <f>+J55</f>
        <v>0.06</v>
      </c>
      <c r="K57" s="23">
        <f>+D57*$M$13</f>
        <v>15000</v>
      </c>
      <c r="L57" s="23">
        <f>+K57+I57</f>
        <v>515000</v>
      </c>
      <c r="M57" s="23"/>
      <c r="N57" s="17"/>
    </row>
    <row r="58" spans="1:14" x14ac:dyDescent="0.2">
      <c r="A58" s="20"/>
      <c r="B58" s="21"/>
      <c r="C58" s="22"/>
      <c r="D58" s="21"/>
      <c r="E58" s="21"/>
      <c r="F58" s="21">
        <f>+E57+E58</f>
        <v>51500</v>
      </c>
      <c r="H58" s="20"/>
      <c r="I58" s="23"/>
      <c r="J58" s="22"/>
      <c r="K58" s="23"/>
      <c r="L58" s="23"/>
      <c r="M58" s="23">
        <f>+L57</f>
        <v>515000</v>
      </c>
      <c r="N58" s="15" t="s">
        <v>41</v>
      </c>
    </row>
    <row r="59" spans="1:14" x14ac:dyDescent="0.2">
      <c r="A59" s="20"/>
      <c r="B59" s="21"/>
      <c r="C59" s="22"/>
      <c r="D59" s="21"/>
      <c r="E59" s="21"/>
      <c r="F59" s="21"/>
      <c r="H59" s="20"/>
      <c r="I59" s="23"/>
      <c r="J59" s="22"/>
      <c r="K59" s="23"/>
      <c r="L59" s="23"/>
      <c r="M59" s="23"/>
      <c r="N59" s="15"/>
    </row>
    <row r="60" spans="1:14" ht="13.5" thickBot="1" x14ac:dyDescent="0.25">
      <c r="A60" s="39"/>
      <c r="B60" s="29">
        <f>SUM(B18:B59)</f>
        <v>1000000</v>
      </c>
      <c r="C60" s="29"/>
      <c r="D60" s="29">
        <f>SUM(D18:D59)</f>
        <v>635000</v>
      </c>
      <c r="E60" s="29">
        <f>SUM(E18:E59)</f>
        <v>1635000</v>
      </c>
      <c r="F60" s="29">
        <f>SUM(F18:F59)</f>
        <v>1635000</v>
      </c>
      <c r="I60" s="30">
        <f>SUM(I17:I59)</f>
        <v>10000000</v>
      </c>
      <c r="J60" s="29"/>
      <c r="K60" s="30">
        <f>SUM(K17:K59)</f>
        <v>6350000</v>
      </c>
      <c r="L60" s="30">
        <f>SUM(L17:L59)</f>
        <v>16350000</v>
      </c>
      <c r="M60" s="30">
        <f>SUM(M17:M59)</f>
        <v>16350000</v>
      </c>
      <c r="N60" s="41"/>
    </row>
    <row r="61" spans="1:14" ht="13.5" thickTop="1" x14ac:dyDescent="0.2">
      <c r="B61" s="31"/>
      <c r="I61" s="31"/>
    </row>
  </sheetData>
  <sheetProtection password="DAA4" sheet="1" objects="1" scenarios="1"/>
  <mergeCells count="4">
    <mergeCell ref="B4:E4"/>
    <mergeCell ref="I4:L4"/>
    <mergeCell ref="H8:M8"/>
    <mergeCell ref="I12:L13"/>
  </mergeCells>
  <pageMargins left="0.5" right="0.5" top="0.5" bottom="0.5" header="0.5" footer="0.5"/>
  <pageSetup scale="66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zoomScaleNormal="100" workbookViewId="0">
      <selection activeCell="M14" sqref="M14"/>
    </sheetView>
  </sheetViews>
  <sheetFormatPr defaultRowHeight="12.75" x14ac:dyDescent="0.2"/>
  <cols>
    <col min="1" max="1" width="12.5703125" customWidth="1"/>
    <col min="2" max="2" width="12.5703125" bestFit="1" customWidth="1"/>
    <col min="3" max="3" width="9.28515625" bestFit="1" customWidth="1"/>
    <col min="4" max="4" width="14.7109375" customWidth="1"/>
    <col min="5" max="5" width="17.5703125" customWidth="1"/>
    <col min="6" max="6" width="18.5703125" customWidth="1"/>
    <col min="7" max="7" width="9" customWidth="1"/>
    <col min="8" max="8" width="12.5703125" customWidth="1"/>
    <col min="9" max="9" width="16.5703125" customWidth="1"/>
    <col min="10" max="10" width="9.28515625" bestFit="1" customWidth="1"/>
    <col min="11" max="11" width="18.28515625" customWidth="1"/>
    <col min="12" max="12" width="17.7109375" customWidth="1"/>
    <col min="13" max="13" width="17.28515625" customWidth="1"/>
  </cols>
  <sheetData>
    <row r="1" spans="1:13" ht="15.75" x14ac:dyDescent="0.25">
      <c r="A1" s="1" t="s">
        <v>0</v>
      </c>
      <c r="B1" s="2"/>
      <c r="C1" s="3"/>
      <c r="D1" s="2"/>
      <c r="E1" s="4"/>
      <c r="F1" s="2"/>
      <c r="G1" s="2"/>
      <c r="H1" s="1" t="s">
        <v>0</v>
      </c>
      <c r="I1" s="2"/>
      <c r="J1" s="2"/>
      <c r="K1" s="2"/>
      <c r="L1" s="5"/>
      <c r="M1" s="2"/>
    </row>
    <row r="4" spans="1:13" ht="13.5" thickBot="1" x14ac:dyDescent="0.25">
      <c r="A4" s="6"/>
      <c r="B4" s="42" t="s">
        <v>1</v>
      </c>
      <c r="C4" s="42"/>
      <c r="D4" s="42"/>
      <c r="E4" s="42"/>
      <c r="F4" s="7"/>
      <c r="H4" s="6"/>
      <c r="I4" s="42" t="s">
        <v>1</v>
      </c>
      <c r="J4" s="42"/>
      <c r="K4" s="42"/>
      <c r="L4" s="42"/>
      <c r="M4" s="7"/>
    </row>
    <row r="5" spans="1:13" ht="13.5" thickTop="1" x14ac:dyDescent="0.2">
      <c r="A5" s="8"/>
      <c r="B5" s="9"/>
      <c r="C5" s="9"/>
      <c r="D5" s="9"/>
      <c r="E5" s="9"/>
      <c r="F5" s="9"/>
      <c r="H5" s="8"/>
      <c r="I5" s="9"/>
      <c r="J5" s="9"/>
      <c r="K5" s="9"/>
      <c r="L5" s="9"/>
      <c r="M5" s="9"/>
    </row>
    <row r="6" spans="1:13" x14ac:dyDescent="0.2">
      <c r="A6" s="10" t="s">
        <v>2</v>
      </c>
      <c r="B6" s="10"/>
      <c r="C6" s="10"/>
      <c r="D6" s="10"/>
      <c r="E6" s="10"/>
      <c r="F6" s="10"/>
      <c r="H6" s="10" t="s">
        <v>2</v>
      </c>
      <c r="I6" s="10"/>
      <c r="J6" s="10"/>
      <c r="K6" s="10"/>
      <c r="L6" s="10"/>
      <c r="M6" s="10"/>
    </row>
    <row r="7" spans="1:13" x14ac:dyDescent="0.2">
      <c r="A7" s="10" t="s">
        <v>3</v>
      </c>
      <c r="B7" s="10"/>
      <c r="C7" s="10"/>
      <c r="D7" s="10"/>
      <c r="E7" s="10"/>
      <c r="F7" s="10"/>
      <c r="H7" s="10" t="s">
        <v>3</v>
      </c>
      <c r="I7" s="10"/>
      <c r="J7" s="10"/>
      <c r="K7" s="10"/>
      <c r="L7" s="10"/>
      <c r="M7" s="10"/>
    </row>
    <row r="8" spans="1:13" x14ac:dyDescent="0.2">
      <c r="A8" s="10"/>
      <c r="B8" s="10"/>
      <c r="C8" s="10"/>
      <c r="D8" s="10"/>
      <c r="E8" s="10"/>
      <c r="F8" s="10"/>
      <c r="H8" s="43" t="s">
        <v>4</v>
      </c>
      <c r="I8" s="43"/>
      <c r="J8" s="43"/>
      <c r="K8" s="43"/>
      <c r="L8" s="43"/>
      <c r="M8" s="43"/>
    </row>
    <row r="9" spans="1:13" x14ac:dyDescent="0.2">
      <c r="A9" s="10"/>
      <c r="B9" s="10"/>
      <c r="C9" s="10"/>
      <c r="D9" s="10"/>
      <c r="E9" s="10"/>
      <c r="F9" s="10"/>
      <c r="H9" s="41"/>
      <c r="I9" s="41"/>
      <c r="J9" s="41"/>
      <c r="K9" s="41"/>
      <c r="L9" s="41"/>
      <c r="M9" s="41"/>
    </row>
    <row r="10" spans="1:13" x14ac:dyDescent="0.2">
      <c r="A10" s="10"/>
      <c r="B10" s="10"/>
      <c r="C10" s="10"/>
      <c r="D10" s="10"/>
      <c r="E10" s="10"/>
      <c r="F10" s="10"/>
      <c r="H10" s="35"/>
      <c r="I10" s="34"/>
      <c r="J10" s="41"/>
      <c r="K10" s="41"/>
      <c r="L10" s="36" t="s">
        <v>35</v>
      </c>
      <c r="M10" s="37">
        <f>+A17</f>
        <v>42614</v>
      </c>
    </row>
    <row r="11" spans="1:13" ht="13.5" thickBot="1" x14ac:dyDescent="0.25">
      <c r="A11" s="10"/>
      <c r="B11" s="10"/>
      <c r="C11" s="10"/>
      <c r="D11" s="10"/>
      <c r="E11" s="10"/>
      <c r="F11" s="10"/>
      <c r="H11" s="41"/>
      <c r="I11" s="41"/>
      <c r="J11" s="41"/>
      <c r="K11" s="41"/>
      <c r="L11" s="41"/>
      <c r="M11" s="41"/>
    </row>
    <row r="12" spans="1:13" ht="13.5" thickBot="1" x14ac:dyDescent="0.25">
      <c r="A12" s="11"/>
      <c r="B12" s="12" t="s">
        <v>5</v>
      </c>
      <c r="C12" s="13"/>
      <c r="D12" s="13"/>
      <c r="E12" s="14"/>
      <c r="F12" s="15"/>
      <c r="H12" s="11"/>
      <c r="I12" s="44" t="s">
        <v>6</v>
      </c>
      <c r="J12" s="45"/>
      <c r="K12" s="45"/>
      <c r="L12" s="46"/>
      <c r="M12" s="16" t="s">
        <v>7</v>
      </c>
    </row>
    <row r="13" spans="1:13" ht="16.5" thickBot="1" x14ac:dyDescent="0.3">
      <c r="A13" s="17"/>
      <c r="B13" s="17"/>
      <c r="C13" s="17"/>
      <c r="D13" s="17"/>
      <c r="E13" s="17"/>
      <c r="F13" s="17"/>
      <c r="H13" s="17"/>
      <c r="I13" s="47"/>
      <c r="J13" s="48"/>
      <c r="K13" s="48"/>
      <c r="L13" s="49"/>
      <c r="M13" s="18">
        <v>10</v>
      </c>
    </row>
    <row r="14" spans="1:13" x14ac:dyDescent="0.2">
      <c r="A14" s="15" t="s">
        <v>8</v>
      </c>
      <c r="B14" s="15"/>
      <c r="C14" s="15"/>
      <c r="D14" s="15"/>
      <c r="E14" s="15"/>
      <c r="F14" s="15" t="s">
        <v>9</v>
      </c>
      <c r="H14" s="15" t="s">
        <v>8</v>
      </c>
      <c r="I14" s="15"/>
      <c r="J14" s="15"/>
      <c r="K14" s="15"/>
      <c r="L14" s="15"/>
      <c r="M14" s="15" t="s">
        <v>9</v>
      </c>
    </row>
    <row r="15" spans="1:13" x14ac:dyDescent="0.2">
      <c r="A15" s="19" t="s">
        <v>10</v>
      </c>
      <c r="B15" s="19" t="s">
        <v>11</v>
      </c>
      <c r="C15" s="19" t="s">
        <v>12</v>
      </c>
      <c r="D15" s="19" t="s">
        <v>13</v>
      </c>
      <c r="E15" s="19" t="s">
        <v>14</v>
      </c>
      <c r="F15" s="19" t="s">
        <v>14</v>
      </c>
      <c r="H15" s="19" t="s">
        <v>10</v>
      </c>
      <c r="I15" s="19" t="s">
        <v>11</v>
      </c>
      <c r="J15" s="19" t="s">
        <v>12</v>
      </c>
      <c r="K15" s="19" t="s">
        <v>13</v>
      </c>
      <c r="L15" s="19" t="s">
        <v>14</v>
      </c>
      <c r="M15" s="19" t="s">
        <v>14</v>
      </c>
    </row>
    <row r="16" spans="1:13" x14ac:dyDescent="0.2">
      <c r="A16" s="20"/>
      <c r="B16" s="21"/>
      <c r="C16" s="22"/>
      <c r="D16" s="21"/>
      <c r="E16" s="21"/>
      <c r="F16" s="21"/>
      <c r="H16" s="20"/>
      <c r="I16" s="21"/>
      <c r="J16" s="22"/>
      <c r="K16" s="21"/>
      <c r="L16" s="21"/>
      <c r="M16" s="21"/>
    </row>
    <row r="17" spans="1:14" x14ac:dyDescent="0.2">
      <c r="A17" s="33">
        <v>42614</v>
      </c>
      <c r="B17" s="21"/>
      <c r="C17" s="22"/>
      <c r="D17" s="21"/>
      <c r="E17" s="21"/>
      <c r="F17" s="21"/>
      <c r="H17" s="20">
        <f>A17</f>
        <v>42614</v>
      </c>
      <c r="I17" s="23"/>
      <c r="J17" s="22"/>
      <c r="K17" s="23"/>
      <c r="L17" s="23"/>
      <c r="M17" s="23"/>
      <c r="N17" s="17"/>
    </row>
    <row r="18" spans="1:14" x14ac:dyDescent="0.2">
      <c r="A18" s="20">
        <f>DATE(YEAR(A17)+1,4,1)</f>
        <v>42826</v>
      </c>
      <c r="B18" s="21">
        <v>0</v>
      </c>
      <c r="C18" s="22"/>
      <c r="D18" s="21">
        <v>35000</v>
      </c>
      <c r="E18" s="21">
        <f t="shared" ref="E18:E54" si="0">+B18+D18</f>
        <v>35000</v>
      </c>
      <c r="F18" s="21">
        <f>+E17+E18</f>
        <v>35000</v>
      </c>
      <c r="H18" s="20">
        <f t="shared" ref="H18:H57" si="1">A18</f>
        <v>42826</v>
      </c>
      <c r="I18" s="23">
        <f t="shared" ref="I18:I56" si="2">+B18*$M$13</f>
        <v>0</v>
      </c>
      <c r="J18" s="22"/>
      <c r="K18" s="23">
        <f t="shared" ref="K18:K56" si="3">+D18*$M$13</f>
        <v>350000</v>
      </c>
      <c r="L18" s="23">
        <f t="shared" ref="L18:L54" si="4">+I18+K18</f>
        <v>350000</v>
      </c>
      <c r="M18" s="23">
        <f>+L17+L18</f>
        <v>350000</v>
      </c>
      <c r="N18" s="15" t="s">
        <v>21</v>
      </c>
    </row>
    <row r="19" spans="1:14" x14ac:dyDescent="0.2">
      <c r="A19" s="20">
        <f>EDATE(A18,6)</f>
        <v>43009</v>
      </c>
      <c r="B19" s="21">
        <v>50000</v>
      </c>
      <c r="C19" s="22">
        <v>0.06</v>
      </c>
      <c r="D19" s="21">
        <v>30000</v>
      </c>
      <c r="E19" s="21">
        <f t="shared" si="0"/>
        <v>80000</v>
      </c>
      <c r="F19" s="21"/>
      <c r="H19" s="20">
        <f t="shared" si="1"/>
        <v>43009</v>
      </c>
      <c r="I19" s="23">
        <f t="shared" si="2"/>
        <v>500000</v>
      </c>
      <c r="J19" s="22">
        <v>0.06</v>
      </c>
      <c r="K19" s="23">
        <f t="shared" si="3"/>
        <v>300000</v>
      </c>
      <c r="L19" s="23">
        <f t="shared" si="4"/>
        <v>800000</v>
      </c>
      <c r="M19" s="23"/>
      <c r="N19" s="17"/>
    </row>
    <row r="20" spans="1:14" x14ac:dyDescent="0.2">
      <c r="A20" s="20">
        <f t="shared" ref="A20:A58" si="5">EDATE(A19,6)</f>
        <v>43191</v>
      </c>
      <c r="B20" s="21">
        <v>0</v>
      </c>
      <c r="C20" s="22"/>
      <c r="D20" s="21">
        <v>28500</v>
      </c>
      <c r="E20" s="21">
        <f t="shared" si="0"/>
        <v>28500</v>
      </c>
      <c r="F20" s="21">
        <f>+E19+E20</f>
        <v>108500</v>
      </c>
      <c r="H20" s="20">
        <f t="shared" si="1"/>
        <v>43191</v>
      </c>
      <c r="I20" s="23">
        <f t="shared" si="2"/>
        <v>0</v>
      </c>
      <c r="J20" s="22"/>
      <c r="K20" s="23">
        <f t="shared" si="3"/>
        <v>285000</v>
      </c>
      <c r="L20" s="23">
        <f t="shared" si="4"/>
        <v>285000</v>
      </c>
      <c r="M20" s="23">
        <f>+L19+L20</f>
        <v>1085000</v>
      </c>
      <c r="N20" s="15" t="s">
        <v>22</v>
      </c>
    </row>
    <row r="21" spans="1:14" x14ac:dyDescent="0.2">
      <c r="A21" s="20">
        <f t="shared" si="5"/>
        <v>43374</v>
      </c>
      <c r="B21" s="21">
        <v>50000</v>
      </c>
      <c r="C21" s="22">
        <f>+C19</f>
        <v>0.06</v>
      </c>
      <c r="D21" s="21">
        <v>28500</v>
      </c>
      <c r="E21" s="21">
        <f t="shared" si="0"/>
        <v>78500</v>
      </c>
      <c r="F21" s="21"/>
      <c r="H21" s="20">
        <f t="shared" si="1"/>
        <v>43374</v>
      </c>
      <c r="I21" s="23">
        <f t="shared" si="2"/>
        <v>500000</v>
      </c>
      <c r="J21" s="22">
        <f>+J19</f>
        <v>0.06</v>
      </c>
      <c r="K21" s="23">
        <f t="shared" si="3"/>
        <v>285000</v>
      </c>
      <c r="L21" s="23">
        <f t="shared" si="4"/>
        <v>785000</v>
      </c>
      <c r="M21" s="23"/>
      <c r="N21" s="17"/>
    </row>
    <row r="22" spans="1:14" x14ac:dyDescent="0.2">
      <c r="A22" s="20">
        <f t="shared" si="5"/>
        <v>43556</v>
      </c>
      <c r="B22" s="21">
        <v>0</v>
      </c>
      <c r="C22" s="22"/>
      <c r="D22" s="21">
        <v>27000</v>
      </c>
      <c r="E22" s="21">
        <f t="shared" si="0"/>
        <v>27000</v>
      </c>
      <c r="F22" s="21">
        <f>+E21+E22</f>
        <v>105500</v>
      </c>
      <c r="H22" s="20">
        <f t="shared" si="1"/>
        <v>43556</v>
      </c>
      <c r="I22" s="23">
        <f t="shared" si="2"/>
        <v>0</v>
      </c>
      <c r="J22" s="22"/>
      <c r="K22" s="23">
        <f t="shared" si="3"/>
        <v>270000</v>
      </c>
      <c r="L22" s="23">
        <f t="shared" si="4"/>
        <v>270000</v>
      </c>
      <c r="M22" s="23">
        <f>+L21+L22</f>
        <v>1055000</v>
      </c>
      <c r="N22" s="15" t="s">
        <v>23</v>
      </c>
    </row>
    <row r="23" spans="1:14" x14ac:dyDescent="0.2">
      <c r="A23" s="20">
        <f t="shared" si="5"/>
        <v>43739</v>
      </c>
      <c r="B23" s="21">
        <v>50000</v>
      </c>
      <c r="C23" s="22">
        <f>+C21</f>
        <v>0.06</v>
      </c>
      <c r="D23" s="21">
        <v>27000</v>
      </c>
      <c r="E23" s="21">
        <f t="shared" si="0"/>
        <v>77000</v>
      </c>
      <c r="F23" s="21"/>
      <c r="H23" s="20">
        <f t="shared" si="1"/>
        <v>43739</v>
      </c>
      <c r="I23" s="23">
        <f t="shared" si="2"/>
        <v>500000</v>
      </c>
      <c r="J23" s="22">
        <f>+J21</f>
        <v>0.06</v>
      </c>
      <c r="K23" s="23">
        <f t="shared" si="3"/>
        <v>270000</v>
      </c>
      <c r="L23" s="23">
        <f t="shared" si="4"/>
        <v>770000</v>
      </c>
      <c r="M23" s="23"/>
      <c r="N23" s="17"/>
    </row>
    <row r="24" spans="1:14" x14ac:dyDescent="0.2">
      <c r="A24" s="20">
        <f t="shared" si="5"/>
        <v>43922</v>
      </c>
      <c r="B24" s="21">
        <v>0</v>
      </c>
      <c r="C24" s="22"/>
      <c r="D24" s="21">
        <v>25500</v>
      </c>
      <c r="E24" s="21">
        <f t="shared" si="0"/>
        <v>25500</v>
      </c>
      <c r="F24" s="21">
        <f>+E23+E24</f>
        <v>102500</v>
      </c>
      <c r="H24" s="20">
        <f t="shared" si="1"/>
        <v>43922</v>
      </c>
      <c r="I24" s="23">
        <f t="shared" si="2"/>
        <v>0</v>
      </c>
      <c r="J24" s="22"/>
      <c r="K24" s="23">
        <f t="shared" si="3"/>
        <v>255000</v>
      </c>
      <c r="L24" s="23">
        <f t="shared" si="4"/>
        <v>255000</v>
      </c>
      <c r="M24" s="23">
        <f>+L23+L24</f>
        <v>1025000</v>
      </c>
      <c r="N24" s="15" t="s">
        <v>24</v>
      </c>
    </row>
    <row r="25" spans="1:14" x14ac:dyDescent="0.2">
      <c r="A25" s="20">
        <f t="shared" si="5"/>
        <v>44105</v>
      </c>
      <c r="B25" s="21">
        <v>50000</v>
      </c>
      <c r="C25" s="22">
        <f>+C23</f>
        <v>0.06</v>
      </c>
      <c r="D25" s="21">
        <v>25500</v>
      </c>
      <c r="E25" s="21">
        <f t="shared" si="0"/>
        <v>75500</v>
      </c>
      <c r="F25" s="21"/>
      <c r="H25" s="20">
        <f t="shared" si="1"/>
        <v>44105</v>
      </c>
      <c r="I25" s="23">
        <f t="shared" si="2"/>
        <v>500000</v>
      </c>
      <c r="J25" s="22">
        <f>+J23</f>
        <v>0.06</v>
      </c>
      <c r="K25" s="23">
        <f t="shared" si="3"/>
        <v>255000</v>
      </c>
      <c r="L25" s="23">
        <f t="shared" si="4"/>
        <v>755000</v>
      </c>
      <c r="M25" s="23"/>
      <c r="N25" s="17"/>
    </row>
    <row r="26" spans="1:14" x14ac:dyDescent="0.2">
      <c r="A26" s="20">
        <f t="shared" si="5"/>
        <v>44287</v>
      </c>
      <c r="B26" s="21">
        <v>0</v>
      </c>
      <c r="C26" s="22"/>
      <c r="D26" s="21">
        <v>24000</v>
      </c>
      <c r="E26" s="21">
        <f t="shared" si="0"/>
        <v>24000</v>
      </c>
      <c r="F26" s="21">
        <f>+E25+E26</f>
        <v>99500</v>
      </c>
      <c r="H26" s="20">
        <f t="shared" si="1"/>
        <v>44287</v>
      </c>
      <c r="I26" s="23">
        <f t="shared" si="2"/>
        <v>0</v>
      </c>
      <c r="J26" s="22"/>
      <c r="K26" s="23">
        <f t="shared" si="3"/>
        <v>240000</v>
      </c>
      <c r="L26" s="23">
        <f t="shared" si="4"/>
        <v>240000</v>
      </c>
      <c r="M26" s="23">
        <f>+L25+L26</f>
        <v>995000</v>
      </c>
      <c r="N26" s="15" t="s">
        <v>25</v>
      </c>
    </row>
    <row r="27" spans="1:14" x14ac:dyDescent="0.2">
      <c r="A27" s="20">
        <f t="shared" si="5"/>
        <v>44470</v>
      </c>
      <c r="B27" s="21">
        <v>50000</v>
      </c>
      <c r="C27" s="22">
        <f>+C25</f>
        <v>0.06</v>
      </c>
      <c r="D27" s="21">
        <v>24000</v>
      </c>
      <c r="E27" s="21">
        <f t="shared" si="0"/>
        <v>74000</v>
      </c>
      <c r="F27" s="21"/>
      <c r="H27" s="20">
        <f t="shared" si="1"/>
        <v>44470</v>
      </c>
      <c r="I27" s="23">
        <f t="shared" si="2"/>
        <v>500000</v>
      </c>
      <c r="J27" s="22">
        <f>+J25</f>
        <v>0.06</v>
      </c>
      <c r="K27" s="23">
        <f t="shared" si="3"/>
        <v>240000</v>
      </c>
      <c r="L27" s="23">
        <f t="shared" si="4"/>
        <v>740000</v>
      </c>
      <c r="M27" s="23"/>
      <c r="N27" s="17"/>
    </row>
    <row r="28" spans="1:14" x14ac:dyDescent="0.2">
      <c r="A28" s="20">
        <f t="shared" si="5"/>
        <v>44652</v>
      </c>
      <c r="B28" s="21">
        <v>0</v>
      </c>
      <c r="C28" s="22"/>
      <c r="D28" s="21">
        <v>22500</v>
      </c>
      <c r="E28" s="21">
        <f t="shared" si="0"/>
        <v>22500</v>
      </c>
      <c r="F28" s="21">
        <f>+E27+E28</f>
        <v>96500</v>
      </c>
      <c r="H28" s="20">
        <f t="shared" si="1"/>
        <v>44652</v>
      </c>
      <c r="I28" s="23">
        <f t="shared" si="2"/>
        <v>0</v>
      </c>
      <c r="J28" s="22"/>
      <c r="K28" s="23">
        <f t="shared" si="3"/>
        <v>225000</v>
      </c>
      <c r="L28" s="23">
        <f t="shared" si="4"/>
        <v>225000</v>
      </c>
      <c r="M28" s="23">
        <f>+L27+L28</f>
        <v>965000</v>
      </c>
      <c r="N28" s="15" t="s">
        <v>26</v>
      </c>
    </row>
    <row r="29" spans="1:14" x14ac:dyDescent="0.2">
      <c r="A29" s="20">
        <f t="shared" si="5"/>
        <v>44835</v>
      </c>
      <c r="B29" s="21">
        <v>50000</v>
      </c>
      <c r="C29" s="22">
        <f>+C27</f>
        <v>0.06</v>
      </c>
      <c r="D29" s="21">
        <v>22500</v>
      </c>
      <c r="E29" s="21">
        <f t="shared" si="0"/>
        <v>72500</v>
      </c>
      <c r="F29" s="21"/>
      <c r="H29" s="20">
        <f t="shared" si="1"/>
        <v>44835</v>
      </c>
      <c r="I29" s="23">
        <f t="shared" si="2"/>
        <v>500000</v>
      </c>
      <c r="J29" s="22">
        <f>+J27</f>
        <v>0.06</v>
      </c>
      <c r="K29" s="23">
        <f t="shared" si="3"/>
        <v>225000</v>
      </c>
      <c r="L29" s="23">
        <f t="shared" si="4"/>
        <v>725000</v>
      </c>
      <c r="M29" s="23"/>
      <c r="N29" s="17"/>
    </row>
    <row r="30" spans="1:14" x14ac:dyDescent="0.2">
      <c r="A30" s="20">
        <f t="shared" si="5"/>
        <v>45017</v>
      </c>
      <c r="B30" s="21">
        <v>0</v>
      </c>
      <c r="C30" s="22"/>
      <c r="D30" s="21">
        <v>21000</v>
      </c>
      <c r="E30" s="21">
        <f t="shared" si="0"/>
        <v>21000</v>
      </c>
      <c r="F30" s="21">
        <f>+E29+E30</f>
        <v>93500</v>
      </c>
      <c r="H30" s="20">
        <f t="shared" si="1"/>
        <v>45017</v>
      </c>
      <c r="I30" s="23">
        <f t="shared" si="2"/>
        <v>0</v>
      </c>
      <c r="J30" s="22"/>
      <c r="K30" s="23">
        <f t="shared" si="3"/>
        <v>210000</v>
      </c>
      <c r="L30" s="23">
        <f t="shared" si="4"/>
        <v>210000</v>
      </c>
      <c r="M30" s="23">
        <f>+L29+L30</f>
        <v>935000</v>
      </c>
      <c r="N30" s="15" t="s">
        <v>27</v>
      </c>
    </row>
    <row r="31" spans="1:14" x14ac:dyDescent="0.2">
      <c r="A31" s="20">
        <f t="shared" si="5"/>
        <v>45200</v>
      </c>
      <c r="B31" s="21">
        <v>50000</v>
      </c>
      <c r="C31" s="22">
        <f>+C29</f>
        <v>0.06</v>
      </c>
      <c r="D31" s="21">
        <v>21000</v>
      </c>
      <c r="E31" s="21">
        <f t="shared" si="0"/>
        <v>71000</v>
      </c>
      <c r="F31" s="21"/>
      <c r="H31" s="20">
        <f t="shared" si="1"/>
        <v>45200</v>
      </c>
      <c r="I31" s="23">
        <f t="shared" si="2"/>
        <v>500000</v>
      </c>
      <c r="J31" s="22">
        <f>+J29</f>
        <v>0.06</v>
      </c>
      <c r="K31" s="23">
        <f t="shared" si="3"/>
        <v>210000</v>
      </c>
      <c r="L31" s="23">
        <f t="shared" si="4"/>
        <v>710000</v>
      </c>
      <c r="M31" s="23"/>
      <c r="N31" s="17"/>
    </row>
    <row r="32" spans="1:14" x14ac:dyDescent="0.2">
      <c r="A32" s="20">
        <f t="shared" si="5"/>
        <v>45383</v>
      </c>
      <c r="B32" s="21">
        <v>0</v>
      </c>
      <c r="C32" s="22"/>
      <c r="D32" s="21">
        <v>19500</v>
      </c>
      <c r="E32" s="21">
        <f t="shared" si="0"/>
        <v>19500</v>
      </c>
      <c r="F32" s="21">
        <f>+E31+E32</f>
        <v>90500</v>
      </c>
      <c r="H32" s="20">
        <f t="shared" si="1"/>
        <v>45383</v>
      </c>
      <c r="I32" s="23">
        <f t="shared" si="2"/>
        <v>0</v>
      </c>
      <c r="J32" s="22"/>
      <c r="K32" s="23">
        <f t="shared" si="3"/>
        <v>195000</v>
      </c>
      <c r="L32" s="23">
        <f t="shared" si="4"/>
        <v>195000</v>
      </c>
      <c r="M32" s="23">
        <f>+L31+L32</f>
        <v>905000</v>
      </c>
      <c r="N32" s="15" t="s">
        <v>28</v>
      </c>
    </row>
    <row r="33" spans="1:14" x14ac:dyDescent="0.2">
      <c r="A33" s="20">
        <f t="shared" si="5"/>
        <v>45566</v>
      </c>
      <c r="B33" s="21">
        <v>50000</v>
      </c>
      <c r="C33" s="22">
        <f>+C31</f>
        <v>0.06</v>
      </c>
      <c r="D33" s="21">
        <v>19500</v>
      </c>
      <c r="E33" s="21">
        <f t="shared" si="0"/>
        <v>69500</v>
      </c>
      <c r="F33" s="21"/>
      <c r="H33" s="20">
        <f t="shared" si="1"/>
        <v>45566</v>
      </c>
      <c r="I33" s="23">
        <f t="shared" si="2"/>
        <v>500000</v>
      </c>
      <c r="J33" s="22">
        <f>+J31</f>
        <v>0.06</v>
      </c>
      <c r="K33" s="23">
        <f t="shared" si="3"/>
        <v>195000</v>
      </c>
      <c r="L33" s="23">
        <f t="shared" si="4"/>
        <v>695000</v>
      </c>
      <c r="M33" s="23"/>
      <c r="N33" s="17"/>
    </row>
    <row r="34" spans="1:14" x14ac:dyDescent="0.2">
      <c r="A34" s="20">
        <f t="shared" si="5"/>
        <v>45748</v>
      </c>
      <c r="B34" s="21">
        <v>0</v>
      </c>
      <c r="C34" s="22"/>
      <c r="D34" s="21">
        <v>18000</v>
      </c>
      <c r="E34" s="21">
        <f t="shared" si="0"/>
        <v>18000</v>
      </c>
      <c r="F34" s="21">
        <f>+E33+E34</f>
        <v>87500</v>
      </c>
      <c r="H34" s="20">
        <f t="shared" si="1"/>
        <v>45748</v>
      </c>
      <c r="I34" s="23">
        <f t="shared" si="2"/>
        <v>0</v>
      </c>
      <c r="J34" s="22"/>
      <c r="K34" s="23">
        <f t="shared" si="3"/>
        <v>180000</v>
      </c>
      <c r="L34" s="23">
        <f t="shared" si="4"/>
        <v>180000</v>
      </c>
      <c r="M34" s="23">
        <f>+L33+L34</f>
        <v>875000</v>
      </c>
      <c r="N34" s="15" t="s">
        <v>29</v>
      </c>
    </row>
    <row r="35" spans="1:14" x14ac:dyDescent="0.2">
      <c r="A35" s="20">
        <f t="shared" si="5"/>
        <v>45931</v>
      </c>
      <c r="B35" s="21">
        <v>50000</v>
      </c>
      <c r="C35" s="22">
        <f>+C33</f>
        <v>0.06</v>
      </c>
      <c r="D35" s="21">
        <v>18000</v>
      </c>
      <c r="E35" s="21">
        <f t="shared" si="0"/>
        <v>68000</v>
      </c>
      <c r="F35" s="21"/>
      <c r="H35" s="20">
        <f t="shared" si="1"/>
        <v>45931</v>
      </c>
      <c r="I35" s="23">
        <f t="shared" si="2"/>
        <v>500000</v>
      </c>
      <c r="J35" s="22">
        <f>+J33</f>
        <v>0.06</v>
      </c>
      <c r="K35" s="23">
        <f t="shared" si="3"/>
        <v>180000</v>
      </c>
      <c r="L35" s="23">
        <f t="shared" si="4"/>
        <v>680000</v>
      </c>
      <c r="M35" s="23"/>
      <c r="N35" s="17"/>
    </row>
    <row r="36" spans="1:14" x14ac:dyDescent="0.2">
      <c r="A36" s="20">
        <f t="shared" si="5"/>
        <v>46113</v>
      </c>
      <c r="B36" s="21">
        <v>0</v>
      </c>
      <c r="C36" s="22"/>
      <c r="D36" s="21">
        <v>16500</v>
      </c>
      <c r="E36" s="21">
        <f t="shared" si="0"/>
        <v>16500</v>
      </c>
      <c r="F36" s="21">
        <f>+E35+E36</f>
        <v>84500</v>
      </c>
      <c r="H36" s="20">
        <f t="shared" si="1"/>
        <v>46113</v>
      </c>
      <c r="I36" s="23">
        <f t="shared" si="2"/>
        <v>0</v>
      </c>
      <c r="J36" s="22"/>
      <c r="K36" s="23">
        <f t="shared" si="3"/>
        <v>165000</v>
      </c>
      <c r="L36" s="23">
        <f t="shared" si="4"/>
        <v>165000</v>
      </c>
      <c r="M36" s="23">
        <f>+L35+L36</f>
        <v>845000</v>
      </c>
      <c r="N36" s="15" t="s">
        <v>30</v>
      </c>
    </row>
    <row r="37" spans="1:14" x14ac:dyDescent="0.2">
      <c r="A37" s="20">
        <f t="shared" si="5"/>
        <v>46296</v>
      </c>
      <c r="B37" s="24">
        <v>50000</v>
      </c>
      <c r="C37" s="22">
        <f>+C35</f>
        <v>0.06</v>
      </c>
      <c r="D37" s="24">
        <v>16500</v>
      </c>
      <c r="E37" s="21">
        <f t="shared" si="0"/>
        <v>66500</v>
      </c>
      <c r="F37" s="21"/>
      <c r="H37" s="20">
        <f t="shared" si="1"/>
        <v>46296</v>
      </c>
      <c r="I37" s="23">
        <f t="shared" si="2"/>
        <v>500000</v>
      </c>
      <c r="J37" s="22">
        <f>+J35</f>
        <v>0.06</v>
      </c>
      <c r="K37" s="23">
        <f t="shared" si="3"/>
        <v>165000</v>
      </c>
      <c r="L37" s="23">
        <f t="shared" si="4"/>
        <v>665000</v>
      </c>
      <c r="M37" s="23"/>
      <c r="N37" s="17"/>
    </row>
    <row r="38" spans="1:14" x14ac:dyDescent="0.2">
      <c r="A38" s="20">
        <f t="shared" si="5"/>
        <v>46478</v>
      </c>
      <c r="B38" s="26">
        <v>0</v>
      </c>
      <c r="C38" s="22"/>
      <c r="D38" s="26">
        <v>15000</v>
      </c>
      <c r="E38" s="21">
        <f t="shared" si="0"/>
        <v>15000</v>
      </c>
      <c r="F38" s="21">
        <f>+E37+E38</f>
        <v>81500</v>
      </c>
      <c r="H38" s="20">
        <f t="shared" si="1"/>
        <v>46478</v>
      </c>
      <c r="I38" s="23">
        <f t="shared" si="2"/>
        <v>0</v>
      </c>
      <c r="J38" s="22"/>
      <c r="K38" s="23">
        <f t="shared" si="3"/>
        <v>150000</v>
      </c>
      <c r="L38" s="23">
        <f t="shared" si="4"/>
        <v>150000</v>
      </c>
      <c r="M38" s="23">
        <f>+L37+L38</f>
        <v>815000</v>
      </c>
      <c r="N38" s="15" t="s">
        <v>31</v>
      </c>
    </row>
    <row r="39" spans="1:14" x14ac:dyDescent="0.2">
      <c r="A39" s="20">
        <f t="shared" si="5"/>
        <v>46661</v>
      </c>
      <c r="B39" s="21">
        <v>50000</v>
      </c>
      <c r="C39" s="22">
        <f>+C37</f>
        <v>0.06</v>
      </c>
      <c r="D39" s="21">
        <v>15000</v>
      </c>
      <c r="E39" s="21">
        <f t="shared" si="0"/>
        <v>65000</v>
      </c>
      <c r="F39" s="21"/>
      <c r="H39" s="20">
        <f t="shared" si="1"/>
        <v>46661</v>
      </c>
      <c r="I39" s="23">
        <f t="shared" si="2"/>
        <v>500000</v>
      </c>
      <c r="J39" s="22">
        <f>+J37</f>
        <v>0.06</v>
      </c>
      <c r="K39" s="23">
        <f t="shared" si="3"/>
        <v>150000</v>
      </c>
      <c r="L39" s="23">
        <f t="shared" si="4"/>
        <v>650000</v>
      </c>
      <c r="M39" s="23"/>
      <c r="N39" s="17"/>
    </row>
    <row r="40" spans="1:14" x14ac:dyDescent="0.2">
      <c r="A40" s="20">
        <f t="shared" si="5"/>
        <v>46844</v>
      </c>
      <c r="B40" s="21">
        <v>0</v>
      </c>
      <c r="C40" s="22"/>
      <c r="D40" s="21">
        <v>13500</v>
      </c>
      <c r="E40" s="21">
        <f t="shared" si="0"/>
        <v>13500</v>
      </c>
      <c r="F40" s="21">
        <f>+E39+E40</f>
        <v>78500</v>
      </c>
      <c r="H40" s="20">
        <f t="shared" si="1"/>
        <v>46844</v>
      </c>
      <c r="I40" s="23">
        <f t="shared" si="2"/>
        <v>0</v>
      </c>
      <c r="J40" s="22"/>
      <c r="K40" s="23">
        <f t="shared" si="3"/>
        <v>135000</v>
      </c>
      <c r="L40" s="23">
        <f t="shared" si="4"/>
        <v>135000</v>
      </c>
      <c r="M40" s="23">
        <f>+L39+L40</f>
        <v>785000</v>
      </c>
      <c r="N40" s="15" t="s">
        <v>32</v>
      </c>
    </row>
    <row r="41" spans="1:14" x14ac:dyDescent="0.2">
      <c r="A41" s="20">
        <f t="shared" si="5"/>
        <v>47027</v>
      </c>
      <c r="B41" s="21">
        <v>50000</v>
      </c>
      <c r="C41" s="22">
        <f>+C39</f>
        <v>0.06</v>
      </c>
      <c r="D41" s="21">
        <v>13500</v>
      </c>
      <c r="E41" s="21">
        <f t="shared" si="0"/>
        <v>63500</v>
      </c>
      <c r="F41" s="21"/>
      <c r="H41" s="20">
        <f t="shared" si="1"/>
        <v>47027</v>
      </c>
      <c r="I41" s="23">
        <f t="shared" si="2"/>
        <v>500000</v>
      </c>
      <c r="J41" s="22">
        <f>+J39</f>
        <v>0.06</v>
      </c>
      <c r="K41" s="23">
        <f t="shared" si="3"/>
        <v>135000</v>
      </c>
      <c r="L41" s="23">
        <f t="shared" si="4"/>
        <v>635000</v>
      </c>
      <c r="M41" s="23"/>
      <c r="N41" s="17"/>
    </row>
    <row r="42" spans="1:14" x14ac:dyDescent="0.2">
      <c r="A42" s="20">
        <f t="shared" si="5"/>
        <v>47209</v>
      </c>
      <c r="B42" s="21">
        <v>0</v>
      </c>
      <c r="C42" s="22"/>
      <c r="D42" s="21">
        <v>12000</v>
      </c>
      <c r="E42" s="21">
        <f t="shared" si="0"/>
        <v>12000</v>
      </c>
      <c r="F42" s="21">
        <f>+E41+E42</f>
        <v>75500</v>
      </c>
      <c r="H42" s="20">
        <f t="shared" si="1"/>
        <v>47209</v>
      </c>
      <c r="I42" s="23">
        <f t="shared" si="2"/>
        <v>0</v>
      </c>
      <c r="J42" s="22"/>
      <c r="K42" s="23">
        <f t="shared" si="3"/>
        <v>120000</v>
      </c>
      <c r="L42" s="23">
        <f t="shared" si="4"/>
        <v>120000</v>
      </c>
      <c r="M42" s="23">
        <f>+L41+L42</f>
        <v>755000</v>
      </c>
      <c r="N42" s="15" t="s">
        <v>33</v>
      </c>
    </row>
    <row r="43" spans="1:14" x14ac:dyDescent="0.2">
      <c r="A43" s="20">
        <f t="shared" si="5"/>
        <v>47392</v>
      </c>
      <c r="B43" s="21">
        <v>50000</v>
      </c>
      <c r="C43" s="22">
        <f>+C41</f>
        <v>0.06</v>
      </c>
      <c r="D43" s="21">
        <v>12000</v>
      </c>
      <c r="E43" s="21">
        <f t="shared" si="0"/>
        <v>62000</v>
      </c>
      <c r="F43" s="21"/>
      <c r="H43" s="20">
        <f t="shared" si="1"/>
        <v>47392</v>
      </c>
      <c r="I43" s="23">
        <f t="shared" si="2"/>
        <v>500000</v>
      </c>
      <c r="J43" s="22">
        <f>+J41</f>
        <v>0.06</v>
      </c>
      <c r="K43" s="23">
        <f t="shared" si="3"/>
        <v>120000</v>
      </c>
      <c r="L43" s="23">
        <f t="shared" si="4"/>
        <v>620000</v>
      </c>
      <c r="M43" s="23"/>
      <c r="N43" s="17"/>
    </row>
    <row r="44" spans="1:14" x14ac:dyDescent="0.2">
      <c r="A44" s="20">
        <f t="shared" si="5"/>
        <v>47574</v>
      </c>
      <c r="B44" s="21">
        <v>0</v>
      </c>
      <c r="C44" s="22"/>
      <c r="D44" s="21">
        <v>10500</v>
      </c>
      <c r="E44" s="21">
        <f t="shared" si="0"/>
        <v>10500</v>
      </c>
      <c r="F44" s="21">
        <f>+E43+E44</f>
        <v>72500</v>
      </c>
      <c r="H44" s="20">
        <f t="shared" si="1"/>
        <v>47574</v>
      </c>
      <c r="I44" s="23">
        <f t="shared" si="2"/>
        <v>0</v>
      </c>
      <c r="J44" s="22"/>
      <c r="K44" s="23">
        <f t="shared" si="3"/>
        <v>105000</v>
      </c>
      <c r="L44" s="23">
        <f t="shared" si="4"/>
        <v>105000</v>
      </c>
      <c r="M44" s="23">
        <f>+L43+L44</f>
        <v>725000</v>
      </c>
      <c r="N44" s="15" t="s">
        <v>34</v>
      </c>
    </row>
    <row r="45" spans="1:14" x14ac:dyDescent="0.2">
      <c r="A45" s="20">
        <f t="shared" si="5"/>
        <v>47757</v>
      </c>
      <c r="B45" s="21">
        <v>50000</v>
      </c>
      <c r="C45" s="22">
        <f>+C43</f>
        <v>0.06</v>
      </c>
      <c r="D45" s="21">
        <v>10500</v>
      </c>
      <c r="E45" s="21">
        <f t="shared" si="0"/>
        <v>60500</v>
      </c>
      <c r="F45" s="21"/>
      <c r="H45" s="20">
        <f t="shared" si="1"/>
        <v>47757</v>
      </c>
      <c r="I45" s="23">
        <f t="shared" si="2"/>
        <v>500000</v>
      </c>
      <c r="J45" s="22">
        <f>+J43</f>
        <v>0.06</v>
      </c>
      <c r="K45" s="23">
        <f t="shared" si="3"/>
        <v>105000</v>
      </c>
      <c r="L45" s="23">
        <f t="shared" si="4"/>
        <v>605000</v>
      </c>
      <c r="M45" s="23"/>
      <c r="N45" s="17"/>
    </row>
    <row r="46" spans="1:14" x14ac:dyDescent="0.2">
      <c r="A46" s="20">
        <f t="shared" si="5"/>
        <v>47939</v>
      </c>
      <c r="B46" s="21">
        <v>0</v>
      </c>
      <c r="C46" s="22"/>
      <c r="D46" s="21">
        <v>9000</v>
      </c>
      <c r="E46" s="21">
        <f t="shared" si="0"/>
        <v>9000</v>
      </c>
      <c r="F46" s="21">
        <f>+E45+E46</f>
        <v>69500</v>
      </c>
      <c r="H46" s="20">
        <f t="shared" si="1"/>
        <v>47939</v>
      </c>
      <c r="I46" s="23">
        <f t="shared" si="2"/>
        <v>0</v>
      </c>
      <c r="J46" s="22"/>
      <c r="K46" s="23">
        <f t="shared" si="3"/>
        <v>90000</v>
      </c>
      <c r="L46" s="23">
        <f t="shared" si="4"/>
        <v>90000</v>
      </c>
      <c r="M46" s="23">
        <f>+L45+L46</f>
        <v>695000</v>
      </c>
      <c r="N46" s="15" t="s">
        <v>36</v>
      </c>
    </row>
    <row r="47" spans="1:14" x14ac:dyDescent="0.2">
      <c r="A47" s="20">
        <f t="shared" si="5"/>
        <v>48122</v>
      </c>
      <c r="B47" s="21">
        <v>50000</v>
      </c>
      <c r="C47" s="22">
        <f>+C45</f>
        <v>0.06</v>
      </c>
      <c r="D47" s="21">
        <v>9000</v>
      </c>
      <c r="E47" s="21">
        <f t="shared" si="0"/>
        <v>59000</v>
      </c>
      <c r="F47" s="21"/>
      <c r="H47" s="20">
        <f t="shared" si="1"/>
        <v>48122</v>
      </c>
      <c r="I47" s="23">
        <f t="shared" si="2"/>
        <v>500000</v>
      </c>
      <c r="J47" s="22">
        <f>+J45</f>
        <v>0.06</v>
      </c>
      <c r="K47" s="23">
        <f t="shared" si="3"/>
        <v>90000</v>
      </c>
      <c r="L47" s="23">
        <f t="shared" si="4"/>
        <v>590000</v>
      </c>
      <c r="M47" s="23"/>
      <c r="N47" s="17"/>
    </row>
    <row r="48" spans="1:14" x14ac:dyDescent="0.2">
      <c r="A48" s="20">
        <f t="shared" si="5"/>
        <v>48305</v>
      </c>
      <c r="B48" s="21">
        <v>0</v>
      </c>
      <c r="C48" s="22"/>
      <c r="D48" s="21">
        <v>7500</v>
      </c>
      <c r="E48" s="21">
        <f t="shared" si="0"/>
        <v>7500</v>
      </c>
      <c r="F48" s="21">
        <f>+E47+E48</f>
        <v>66500</v>
      </c>
      <c r="H48" s="20">
        <f t="shared" si="1"/>
        <v>48305</v>
      </c>
      <c r="I48" s="23">
        <f t="shared" si="2"/>
        <v>0</v>
      </c>
      <c r="J48" s="22"/>
      <c r="K48" s="23">
        <f t="shared" si="3"/>
        <v>75000</v>
      </c>
      <c r="L48" s="23">
        <f t="shared" si="4"/>
        <v>75000</v>
      </c>
      <c r="M48" s="23">
        <f>+L47+L48</f>
        <v>665000</v>
      </c>
      <c r="N48" s="15" t="s">
        <v>37</v>
      </c>
    </row>
    <row r="49" spans="1:14" x14ac:dyDescent="0.2">
      <c r="A49" s="20">
        <f t="shared" si="5"/>
        <v>48488</v>
      </c>
      <c r="B49" s="21">
        <v>50000</v>
      </c>
      <c r="C49" s="22">
        <f>+C47</f>
        <v>0.06</v>
      </c>
      <c r="D49" s="21">
        <v>7500</v>
      </c>
      <c r="E49" s="21">
        <f t="shared" si="0"/>
        <v>57500</v>
      </c>
      <c r="F49" s="21"/>
      <c r="H49" s="20">
        <f t="shared" si="1"/>
        <v>48488</v>
      </c>
      <c r="I49" s="23">
        <f t="shared" si="2"/>
        <v>500000</v>
      </c>
      <c r="J49" s="22">
        <f>+J47</f>
        <v>0.06</v>
      </c>
      <c r="K49" s="23">
        <f t="shared" si="3"/>
        <v>75000</v>
      </c>
      <c r="L49" s="23">
        <f t="shared" si="4"/>
        <v>575000</v>
      </c>
      <c r="M49" s="23"/>
      <c r="N49" s="17"/>
    </row>
    <row r="50" spans="1:14" x14ac:dyDescent="0.2">
      <c r="A50" s="20">
        <f t="shared" si="5"/>
        <v>48670</v>
      </c>
      <c r="B50" s="21">
        <v>0</v>
      </c>
      <c r="C50" s="22"/>
      <c r="D50" s="21">
        <v>6000</v>
      </c>
      <c r="E50" s="21">
        <f t="shared" si="0"/>
        <v>6000</v>
      </c>
      <c r="F50" s="21">
        <f>+E49+E50</f>
        <v>63500</v>
      </c>
      <c r="H50" s="20">
        <f t="shared" si="1"/>
        <v>48670</v>
      </c>
      <c r="I50" s="23">
        <f t="shared" si="2"/>
        <v>0</v>
      </c>
      <c r="J50" s="22"/>
      <c r="K50" s="23">
        <f t="shared" si="3"/>
        <v>60000</v>
      </c>
      <c r="L50" s="23">
        <f t="shared" si="4"/>
        <v>60000</v>
      </c>
      <c r="M50" s="23">
        <f>+L49+L50</f>
        <v>635000</v>
      </c>
      <c r="N50" s="15" t="s">
        <v>38</v>
      </c>
    </row>
    <row r="51" spans="1:14" x14ac:dyDescent="0.2">
      <c r="A51" s="20">
        <f t="shared" si="5"/>
        <v>48853</v>
      </c>
      <c r="B51" s="21">
        <v>50000</v>
      </c>
      <c r="C51" s="22">
        <f>+C49</f>
        <v>0.06</v>
      </c>
      <c r="D51" s="21">
        <v>6000</v>
      </c>
      <c r="E51" s="21">
        <f t="shared" si="0"/>
        <v>56000</v>
      </c>
      <c r="F51" s="21"/>
      <c r="H51" s="20">
        <f t="shared" si="1"/>
        <v>48853</v>
      </c>
      <c r="I51" s="23">
        <f t="shared" si="2"/>
        <v>500000</v>
      </c>
      <c r="J51" s="22">
        <f>+J49</f>
        <v>0.06</v>
      </c>
      <c r="K51" s="23">
        <f t="shared" si="3"/>
        <v>60000</v>
      </c>
      <c r="L51" s="23">
        <f t="shared" si="4"/>
        <v>560000</v>
      </c>
      <c r="M51" s="23"/>
      <c r="N51" s="17"/>
    </row>
    <row r="52" spans="1:14" x14ac:dyDescent="0.2">
      <c r="A52" s="20">
        <f t="shared" si="5"/>
        <v>49035</v>
      </c>
      <c r="B52" s="21">
        <v>0</v>
      </c>
      <c r="C52" s="22"/>
      <c r="D52" s="21">
        <v>4500</v>
      </c>
      <c r="E52" s="21">
        <f t="shared" si="0"/>
        <v>4500</v>
      </c>
      <c r="F52" s="21">
        <f>+E51+E52</f>
        <v>60500</v>
      </c>
      <c r="H52" s="20">
        <f t="shared" si="1"/>
        <v>49035</v>
      </c>
      <c r="I52" s="23">
        <f t="shared" si="2"/>
        <v>0</v>
      </c>
      <c r="J52" s="22"/>
      <c r="K52" s="23">
        <f t="shared" si="3"/>
        <v>45000</v>
      </c>
      <c r="L52" s="23">
        <f t="shared" si="4"/>
        <v>45000</v>
      </c>
      <c r="M52" s="23">
        <f>+L51+L52</f>
        <v>605000</v>
      </c>
      <c r="N52" s="15" t="s">
        <v>39</v>
      </c>
    </row>
    <row r="53" spans="1:14" x14ac:dyDescent="0.2">
      <c r="A53" s="20">
        <f t="shared" si="5"/>
        <v>49218</v>
      </c>
      <c r="B53" s="21">
        <v>50000</v>
      </c>
      <c r="C53" s="22">
        <f>+C51</f>
        <v>0.06</v>
      </c>
      <c r="D53" s="21">
        <v>4500</v>
      </c>
      <c r="E53" s="21">
        <f t="shared" si="0"/>
        <v>54500</v>
      </c>
      <c r="F53" s="21"/>
      <c r="H53" s="20">
        <f t="shared" si="1"/>
        <v>49218</v>
      </c>
      <c r="I53" s="23">
        <f t="shared" si="2"/>
        <v>500000</v>
      </c>
      <c r="J53" s="22">
        <f>+J51</f>
        <v>0.06</v>
      </c>
      <c r="K53" s="23">
        <f t="shared" si="3"/>
        <v>45000</v>
      </c>
      <c r="L53" s="23">
        <f t="shared" si="4"/>
        <v>545000</v>
      </c>
      <c r="M53" s="23"/>
      <c r="N53" s="17"/>
    </row>
    <row r="54" spans="1:14" x14ac:dyDescent="0.2">
      <c r="A54" s="20">
        <f t="shared" si="5"/>
        <v>49400</v>
      </c>
      <c r="B54" s="24">
        <v>0</v>
      </c>
      <c r="C54" s="27"/>
      <c r="D54" s="24">
        <v>3000</v>
      </c>
      <c r="E54" s="21">
        <f t="shared" si="0"/>
        <v>3000</v>
      </c>
      <c r="F54" s="21">
        <f>+E53+E54</f>
        <v>57500</v>
      </c>
      <c r="H54" s="20">
        <f t="shared" si="1"/>
        <v>49400</v>
      </c>
      <c r="I54" s="23">
        <f t="shared" si="2"/>
        <v>0</v>
      </c>
      <c r="J54" s="27"/>
      <c r="K54" s="23">
        <f t="shared" si="3"/>
        <v>30000</v>
      </c>
      <c r="L54" s="23">
        <f t="shared" si="4"/>
        <v>30000</v>
      </c>
      <c r="M54" s="23">
        <f>+L53+L54</f>
        <v>575000</v>
      </c>
      <c r="N54" s="15" t="s">
        <v>40</v>
      </c>
    </row>
    <row r="55" spans="1:14" x14ac:dyDescent="0.2">
      <c r="A55" s="20">
        <f t="shared" si="5"/>
        <v>49583</v>
      </c>
      <c r="B55" s="21">
        <v>50000</v>
      </c>
      <c r="C55" s="22">
        <f>+C53</f>
        <v>0.06</v>
      </c>
      <c r="D55" s="21">
        <v>3000</v>
      </c>
      <c r="E55" s="21">
        <f>+D55+B55</f>
        <v>53000</v>
      </c>
      <c r="H55" s="20">
        <f t="shared" si="1"/>
        <v>49583</v>
      </c>
      <c r="I55" s="23">
        <f t="shared" si="2"/>
        <v>500000</v>
      </c>
      <c r="J55" s="22">
        <f>+J53</f>
        <v>0.06</v>
      </c>
      <c r="K55" s="23">
        <f t="shared" si="3"/>
        <v>30000</v>
      </c>
      <c r="L55" s="23">
        <f>+K55+I55</f>
        <v>530000</v>
      </c>
      <c r="M55" s="28"/>
      <c r="N55" s="17"/>
    </row>
    <row r="56" spans="1:14" x14ac:dyDescent="0.2">
      <c r="A56" s="20">
        <f t="shared" si="5"/>
        <v>49766</v>
      </c>
      <c r="B56" s="21">
        <v>0</v>
      </c>
      <c r="C56" s="22"/>
      <c r="D56" s="21">
        <v>1500</v>
      </c>
      <c r="E56" s="21">
        <f>+D56+B56</f>
        <v>1500</v>
      </c>
      <c r="F56" s="21">
        <f>+E55+E56</f>
        <v>54500</v>
      </c>
      <c r="H56" s="20">
        <f t="shared" si="1"/>
        <v>49766</v>
      </c>
      <c r="I56" s="23">
        <f t="shared" si="2"/>
        <v>0</v>
      </c>
      <c r="J56" s="22"/>
      <c r="K56" s="23">
        <f t="shared" si="3"/>
        <v>15000</v>
      </c>
      <c r="L56" s="23">
        <f>+K56+I56</f>
        <v>15000</v>
      </c>
      <c r="M56" s="23">
        <f>+L55+L56</f>
        <v>545000</v>
      </c>
      <c r="N56" s="15" t="s">
        <v>41</v>
      </c>
    </row>
    <row r="57" spans="1:14" x14ac:dyDescent="0.2">
      <c r="A57" s="20">
        <f t="shared" si="5"/>
        <v>49949</v>
      </c>
      <c r="B57" s="21">
        <v>50000</v>
      </c>
      <c r="C57" s="22"/>
      <c r="D57" s="21">
        <v>1500</v>
      </c>
      <c r="E57" s="21">
        <f>+D57+B57</f>
        <v>51500</v>
      </c>
      <c r="F57" s="21"/>
      <c r="H57" s="20">
        <f t="shared" si="1"/>
        <v>49949</v>
      </c>
      <c r="I57" s="23">
        <f>+B57*$M$13</f>
        <v>500000</v>
      </c>
      <c r="J57" s="22">
        <f>+J55</f>
        <v>0.06</v>
      </c>
      <c r="K57" s="23">
        <f>+D57*$M$13</f>
        <v>15000</v>
      </c>
      <c r="L57" s="23">
        <f>+K57+I57</f>
        <v>515000</v>
      </c>
      <c r="M57" s="23"/>
      <c r="N57" s="17"/>
    </row>
    <row r="58" spans="1:14" x14ac:dyDescent="0.2">
      <c r="A58" s="20"/>
      <c r="B58" s="21"/>
      <c r="C58" s="22"/>
      <c r="D58" s="21"/>
      <c r="E58" s="21"/>
      <c r="F58" s="21">
        <f>+E57+E58</f>
        <v>51500</v>
      </c>
      <c r="H58" s="20"/>
      <c r="I58" s="23"/>
      <c r="J58" s="22"/>
      <c r="K58" s="23"/>
      <c r="L58" s="23"/>
      <c r="M58" s="23">
        <f>+L57</f>
        <v>515000</v>
      </c>
      <c r="N58" s="15" t="s">
        <v>42</v>
      </c>
    </row>
    <row r="59" spans="1:14" x14ac:dyDescent="0.2">
      <c r="A59" s="20"/>
      <c r="B59" s="21"/>
      <c r="C59" s="22"/>
      <c r="D59" s="21"/>
      <c r="E59" s="21"/>
      <c r="F59" s="21"/>
      <c r="H59" s="20"/>
      <c r="I59" s="23"/>
      <c r="J59" s="22"/>
      <c r="K59" s="23"/>
      <c r="L59" s="23"/>
      <c r="M59" s="23"/>
      <c r="N59" s="15"/>
    </row>
    <row r="60" spans="1:14" ht="13.5" thickBot="1" x14ac:dyDescent="0.25">
      <c r="A60" s="39"/>
      <c r="B60" s="29">
        <f>SUM(B18:B59)</f>
        <v>1000000</v>
      </c>
      <c r="C60" s="29"/>
      <c r="D60" s="29">
        <f>SUM(D18:D59)</f>
        <v>635000</v>
      </c>
      <c r="E60" s="29">
        <f>SUM(E18:E59)</f>
        <v>1635000</v>
      </c>
      <c r="F60" s="29">
        <f>SUM(F18:F59)</f>
        <v>1635000</v>
      </c>
      <c r="I60" s="30">
        <f>SUM(I17:I59)</f>
        <v>10000000</v>
      </c>
      <c r="J60" s="29"/>
      <c r="K60" s="30">
        <f>SUM(K17:K59)</f>
        <v>6350000</v>
      </c>
      <c r="L60" s="30">
        <f>SUM(L17:L59)</f>
        <v>16350000</v>
      </c>
      <c r="M60" s="30">
        <f>SUM(M17:M59)</f>
        <v>16350000</v>
      </c>
      <c r="N60" s="41"/>
    </row>
    <row r="61" spans="1:14" ht="13.5" thickTop="1" x14ac:dyDescent="0.2">
      <c r="B61" s="31"/>
      <c r="I61" s="31"/>
    </row>
  </sheetData>
  <sheetProtection password="DAA4" sheet="1" objects="1" scenarios="1"/>
  <mergeCells count="4">
    <mergeCell ref="B4:E4"/>
    <mergeCell ref="I4:L4"/>
    <mergeCell ref="H8:M8"/>
    <mergeCell ref="I12:L13"/>
  </mergeCells>
  <pageMargins left="0.5" right="0.5" top="0.5" bottom="0.5" header="0.5" footer="0.5"/>
  <pageSetup scale="66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FY 2011</vt:lpstr>
      <vt:lpstr>FY 2012</vt:lpstr>
      <vt:lpstr>FY 2013</vt:lpstr>
      <vt:lpstr>FY2014</vt:lpstr>
      <vt:lpstr>FY2015</vt:lpstr>
      <vt:lpstr>FY 2016</vt:lpstr>
      <vt:lpstr>FY 2017</vt:lpstr>
      <vt:lpstr>'FY 2011'!Print_Area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Hernandez</dc:creator>
  <cp:lastModifiedBy>John Barton</cp:lastModifiedBy>
  <dcterms:created xsi:type="dcterms:W3CDTF">2013-04-18T19:12:31Z</dcterms:created>
  <dcterms:modified xsi:type="dcterms:W3CDTF">2014-07-14T21:53:04Z</dcterms:modified>
</cp:coreProperties>
</file>